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020" activeTab="1"/>
  </bookViews>
  <sheets>
    <sheet name="Lamp 1" sheetId="1" r:id="rId1"/>
    <sheet name="Lamp 2" sheetId="2" r:id="rId2"/>
    <sheet name="Lamp 3" sheetId="3" r:id="rId3"/>
    <sheet name="Lamp 4" sheetId="4" r:id="rId4"/>
    <sheet name="Lamp 5" sheetId="5" r:id="rId5"/>
    <sheet name="Lamp 6" sheetId="6" r:id="rId6"/>
    <sheet name="Lamp 7" sheetId="7" r:id="rId7"/>
    <sheet name="Lamp 8" sheetId="8" r:id="rId8"/>
    <sheet name="Lamp 9" sheetId="9" r:id="rId9"/>
  </sheets>
  <definedNames>
    <definedName name="_xlnm.Print_Area" localSheetId="0">'Lamp 1'!$B$1:$G$37</definedName>
    <definedName name="_xlnm.Print_Area" localSheetId="1">'Lamp 2'!$B$1:$I$24</definedName>
    <definedName name="_xlnm.Print_Area" localSheetId="2">'Lamp 3'!$B$2:$I$22</definedName>
    <definedName name="_xlnm.Print_Area" localSheetId="3">'Lamp 4'!$B$2:$I$27</definedName>
    <definedName name="_xlnm.Print_Area" localSheetId="5">'Lamp 6'!$B$2:$I$31</definedName>
    <definedName name="_xlnm.Print_Area" localSheetId="6">'Lamp 7'!$B$1:$H$32</definedName>
    <definedName name="_xlnm.Print_Area" localSheetId="7">'Lamp 8'!$B$2:$H$30</definedName>
    <definedName name="_xlnm.Print_Area" localSheetId="8">'Lamp 9'!$B$2:$H$31</definedName>
  </definedNames>
  <calcPr calcId="162913"/>
</workbook>
</file>

<file path=xl/calcChain.xml><?xml version="1.0" encoding="utf-8"?>
<calcChain xmlns="http://schemas.openxmlformats.org/spreadsheetml/2006/main">
  <c r="G11" i="9" l="1"/>
  <c r="G10" i="9"/>
  <c r="G9" i="9"/>
  <c r="G8" i="9"/>
  <c r="G30" i="1" l="1"/>
  <c r="D30" i="1"/>
  <c r="G28" i="1"/>
  <c r="G20" i="6" l="1"/>
  <c r="G19" i="6"/>
  <c r="G18" i="6"/>
  <c r="G17" i="6"/>
  <c r="G16" i="6"/>
  <c r="G15" i="6"/>
  <c r="G14" i="6"/>
  <c r="G13" i="6"/>
  <c r="G12" i="6"/>
  <c r="G11" i="6"/>
  <c r="G10" i="6"/>
  <c r="G9" i="6"/>
  <c r="G14" i="1"/>
  <c r="D21" i="1" s="1"/>
  <c r="G21" i="1" s="1"/>
  <c r="G13" i="1"/>
  <c r="D20" i="1" s="1"/>
  <c r="G20" i="1" s="1"/>
  <c r="G12" i="1"/>
  <c r="D19" i="1" s="1"/>
  <c r="G19" i="1" s="1"/>
  <c r="G11" i="1"/>
  <c r="D18" i="1" s="1"/>
  <c r="G18" i="1" s="1"/>
  <c r="G10" i="1"/>
  <c r="D17" i="1" s="1"/>
  <c r="G17" i="1" s="1"/>
  <c r="G9" i="1"/>
  <c r="D16" i="1" s="1"/>
  <c r="G16" i="1" s="1"/>
  <c r="G10" i="4" l="1"/>
  <c r="D8" i="5"/>
  <c r="D7" i="5"/>
  <c r="D8" i="4"/>
  <c r="D9" i="4"/>
  <c r="F9" i="4" s="1"/>
  <c r="D7" i="3" l="1"/>
  <c r="I15" i="2"/>
  <c r="I16" i="2" s="1"/>
  <c r="D8" i="3"/>
  <c r="F8" i="3" s="1"/>
  <c r="G9" i="5"/>
  <c r="F7" i="5"/>
  <c r="E17" i="8" l="1"/>
  <c r="F17" i="8"/>
  <c r="G17" i="8"/>
  <c r="H17" i="8"/>
  <c r="E18" i="9"/>
  <c r="F18" i="9"/>
  <c r="G18" i="9"/>
  <c r="H18" i="9"/>
  <c r="F8" i="5"/>
  <c r="I8" i="5" s="1"/>
  <c r="F9" i="5" l="1"/>
  <c r="H9" i="5"/>
  <c r="E18" i="5" s="1"/>
  <c r="E19" i="5" s="1"/>
  <c r="E20" i="5" s="1"/>
  <c r="I7" i="5"/>
  <c r="I9" i="4"/>
  <c r="G21" i="7" l="1"/>
  <c r="F21" i="7"/>
  <c r="E21" i="7"/>
  <c r="D21" i="7"/>
  <c r="G21" i="6"/>
  <c r="F21" i="6"/>
  <c r="E21" i="6"/>
  <c r="I14" i="5"/>
  <c r="H14" i="5"/>
  <c r="G14" i="5"/>
  <c r="F14" i="5"/>
  <c r="D14" i="5"/>
  <c r="I9" i="5"/>
  <c r="D15" i="4"/>
  <c r="D16" i="4" s="1"/>
  <c r="I16" i="4"/>
  <c r="G16" i="4"/>
  <c r="G13" i="3"/>
  <c r="D12" i="3"/>
  <c r="F12" i="3" s="1"/>
  <c r="D11" i="3"/>
  <c r="F11" i="3" s="1"/>
  <c r="I11" i="3" s="1"/>
  <c r="D10" i="3"/>
  <c r="F10" i="3" s="1"/>
  <c r="I10" i="3" s="1"/>
  <c r="I8" i="3"/>
  <c r="F7" i="3"/>
  <c r="I7" i="3" s="1"/>
  <c r="D12" i="2"/>
  <c r="F12" i="2" s="1"/>
  <c r="D11" i="2"/>
  <c r="F11" i="2" s="1"/>
  <c r="D10" i="2"/>
  <c r="F10" i="2" s="1"/>
  <c r="D8" i="2"/>
  <c r="F8" i="2" s="1"/>
  <c r="D7" i="2"/>
  <c r="F7" i="2" s="1"/>
  <c r="I13" i="2"/>
  <c r="G13" i="2"/>
  <c r="H12" i="2" l="1"/>
  <c r="I13" i="3"/>
  <c r="H10" i="2"/>
  <c r="D9" i="5"/>
  <c r="F15" i="4"/>
  <c r="H15" i="4" s="1"/>
  <c r="H16" i="4" s="1"/>
  <c r="D10" i="4"/>
  <c r="F8" i="4"/>
  <c r="F13" i="3"/>
  <c r="D13" i="3"/>
  <c r="H13" i="3"/>
  <c r="D13" i="2"/>
  <c r="H13" i="2" l="1"/>
  <c r="F16" i="4"/>
  <c r="F10" i="4"/>
  <c r="F13" i="2"/>
</calcChain>
</file>

<file path=xl/comments1.xml><?xml version="1.0" encoding="utf-8"?>
<comments xmlns="http://schemas.openxmlformats.org/spreadsheetml/2006/main">
  <authors>
    <author>RENI KARTINI</author>
  </authors>
  <commentList>
    <comment ref="C9" authorId="0">
      <text>
        <r>
          <rPr>
            <b/>
            <sz val="9"/>
            <color indexed="81"/>
            <rFont val="Tahoma"/>
            <charset val="1"/>
          </rPr>
          <t>RENI KARTINI:</t>
        </r>
        <r>
          <rPr>
            <sz val="9"/>
            <color indexed="81"/>
            <rFont val="Tahoma"/>
            <charset val="1"/>
          </rPr>
          <t xml:space="preserve">
Dipindahkan ke Lampiran 9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pindah ke lamp 9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harus sama dengan lampiran 1 kolom 5 (tahun 2017)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<sst xmlns="http://schemas.openxmlformats.org/spreadsheetml/2006/main" count="553" uniqueCount="221">
  <si>
    <t>Pengadilan Tingkat Pertama</t>
  </si>
  <si>
    <t>No.</t>
  </si>
  <si>
    <t>Tahun</t>
  </si>
  <si>
    <t>A</t>
  </si>
  <si>
    <t>Perdata Gugatan Tingkat Pertama (termasuk PHI dan Niaga)</t>
  </si>
  <si>
    <t>Perdata Permohonan Tingkat Pertama</t>
  </si>
  <si>
    <t>Eksekusi</t>
  </si>
  <si>
    <t>Perdata Tingkat Banding</t>
  </si>
  <si>
    <t>Perdata Tingkat Kasasi</t>
  </si>
  <si>
    <t>Perdata Tingkat Peninjauan Kembali</t>
  </si>
  <si>
    <t>B</t>
  </si>
  <si>
    <t>Pengadilan Tingkat Banding</t>
  </si>
  <si>
    <t>No</t>
  </si>
  <si>
    <t>Uraian</t>
  </si>
  <si>
    <t>Tarif PNBP Biaya Pendaftaran (Rp)</t>
  </si>
  <si>
    <t>Jumlah PNBP Biaya Pendaftaran (Rp)</t>
  </si>
  <si>
    <t>5=(3x4)</t>
  </si>
  <si>
    <t>7=(5-6)</t>
  </si>
  <si>
    <t>Perdata Gugatan Tingkatan Pertama (termasuk PHI dan Niaga)</t>
  </si>
  <si>
    <t>Jumlah</t>
  </si>
  <si>
    <t>DAFTAR PERKARA TAHUN 2016 YANG BIAYA PENDAFTARANNYA DISETORKAN KE KAS NEGARA TAHUN 2017</t>
  </si>
  <si>
    <t>Jumlah Perkara yang Didaftarkan Tahun 2016</t>
  </si>
  <si>
    <t>Jumlah PNBP yang Telah Disetor ke Kas Negara Tahun 2016 (Rp)</t>
  </si>
  <si>
    <t>Sisa PNBP yang Belum disetor ke Kas Negara Tahun 2016 (Rp)</t>
  </si>
  <si>
    <t>Sisa PNBP yang Telah Disetor ke Kas Negara Tahun 2017 (Rp)</t>
  </si>
  <si>
    <t>Tarif PNBP Hak Redaksi (Rp)</t>
  </si>
  <si>
    <t>Jumlah PNBP Hak Redaksi (Rp)</t>
  </si>
  <si>
    <t>Nomor Perkara</t>
  </si>
  <si>
    <t>Jumlah Panjar Biaya Eksekusi (Rp)</t>
  </si>
  <si>
    <t>Pengeluaran Biaya Eksekusi (Rp)</t>
  </si>
  <si>
    <t>Jumlah Sisa Panjar (Rp)</t>
  </si>
  <si>
    <t>Tanggal Surat Pemberitahuan Adanya Sisa Panjar</t>
  </si>
  <si>
    <t>Keterangan</t>
  </si>
  <si>
    <t>5=(3-4)</t>
  </si>
  <si>
    <t>Jenis PNBP</t>
  </si>
  <si>
    <t>Tarif PNBP (Rp)</t>
  </si>
  <si>
    <t>Jumlah PNBP (Rp)</t>
  </si>
  <si>
    <t>6=(4-5)</t>
  </si>
  <si>
    <t>PNBP LAINNYA YANG DITERIMA DI TAHUN 2016 NAMUN DISETORKAN KE KAS NEGARA TAHUN 2017</t>
  </si>
  <si>
    <t>Jumlah PNBP Lainnya yang Telah Disetor ke Kas Negara Tahun 2016 (Rp)</t>
  </si>
  <si>
    <t>Sisa PNBP Lainnya yang Belum Disetor ke Kas Negara Tahun 2016 (Rp)</t>
  </si>
  <si>
    <t>Sisa PNBP Lainnya yang Telah Disetor ke Kas Negara Tahun 2017 (Rp)</t>
  </si>
  <si>
    <t>Tanggal Putus</t>
  </si>
  <si>
    <t>Jumlah Panjar Biaya Perkara                                 (Rp)</t>
  </si>
  <si>
    <t>Jumlah PNBP Hak Redaksi                           (Rp)</t>
  </si>
  <si>
    <t>Sisa Panjar (Rp)</t>
  </si>
  <si>
    <t>­</t>
  </si>
  <si>
    <t>Tarif PNBP Hak Redaksi                              (Rp)</t>
  </si>
  <si>
    <t>5 = (3X4)</t>
  </si>
  <si>
    <t>Lampiran 5</t>
  </si>
  <si>
    <t>Lampiran 2</t>
  </si>
  <si>
    <t>−</t>
  </si>
  <si>
    <t>Lampiran 1</t>
  </si>
  <si>
    <t>Lampiran 6</t>
  </si>
  <si>
    <t xml:space="preserve">DAFTAR PERKARA EKSEKUSI YANG BELUM DIPERHITUNGKAN SISA PANJAR BIAYANYA </t>
  </si>
  <si>
    <t>Lampiran 7</t>
  </si>
  <si>
    <t>Lampiran 8</t>
  </si>
  <si>
    <t>Lampiran 9</t>
  </si>
  <si>
    <t>-</t>
  </si>
  <si>
    <t xml:space="preserve">Ketua </t>
  </si>
  <si>
    <t>NIP………………………..</t>
  </si>
  <si>
    <t>1.</t>
  </si>
  <si>
    <t>Kolom 3</t>
  </si>
  <si>
    <t>:</t>
  </si>
  <si>
    <t>a.</t>
  </si>
  <si>
    <t>b.</t>
  </si>
  <si>
    <t>Diisi dengan sisa perkara yang belum putus tahun yang lalu</t>
  </si>
  <si>
    <t>c.</t>
  </si>
  <si>
    <t>Untuk tahun 2016 maka diisi dengan perkara belum putus pada tahun 2015</t>
  </si>
  <si>
    <t>2.</t>
  </si>
  <si>
    <t>Kolom 4</t>
  </si>
  <si>
    <t>Untuk tahun 2016 maka diisi dengan perkara yang masuk pada tahun 2016</t>
  </si>
  <si>
    <t>3.</t>
  </si>
  <si>
    <t>Kolom 5</t>
  </si>
  <si>
    <t>Untuk tahun 2016 maka diisi dengan perkara yang putus pada tahun 2016</t>
  </si>
  <si>
    <t>4.</t>
  </si>
  <si>
    <t>Kolom 6</t>
  </si>
  <si>
    <t>Untuk tahun 2016 maka diisi dengan sisa perkara pada tahun 2016</t>
  </si>
  <si>
    <t>Untuk Kolom 3 pada tahun 2016 harus sama dengan kolom 6 di tahun 2015</t>
  </si>
  <si>
    <t>5.</t>
  </si>
  <si>
    <t>di ttd dan di stempel</t>
  </si>
  <si>
    <t xml:space="preserve">Diisi dengan tarif PNBP </t>
  </si>
  <si>
    <t>Kolom 7</t>
  </si>
  <si>
    <t>Jumlah PNBP biaya pendaftaran ( kolom 3 dikalikan kolom 4)</t>
  </si>
  <si>
    <t>6.</t>
  </si>
  <si>
    <t>Kolom 8</t>
  </si>
  <si>
    <t>Diisi dengan perkara yang didaftarkan pada tahun 2016</t>
  </si>
  <si>
    <t>Jumlah perkara yang diisi pada kolom 3 harus sama dengan jumlah perkara pada kolom 4 (tahun 2016) pada Lampiran I</t>
  </si>
  <si>
    <t>7.</t>
  </si>
  <si>
    <t>Diisi dengan sisa PNBP yang belum disetor ke kas negara pada tahun 2016 (kolom 5 dikurangi kolom 6)</t>
  </si>
  <si>
    <t>* Catatan perkara prodeo</t>
  </si>
  <si>
    <t>* Catatan untuk perkara prodeo</t>
  </si>
  <si>
    <t>NAMA</t>
  </si>
  <si>
    <t>NIP</t>
  </si>
  <si>
    <t>Lampiran 4</t>
  </si>
  <si>
    <t>Petunjuk pengisian Lampiran 4:</t>
  </si>
  <si>
    <t>Lampiran 3</t>
  </si>
  <si>
    <t>Petunjuk pengisian Lampiran 3:</t>
  </si>
  <si>
    <t>Petunjuk pengisian Lampiran 2:</t>
  </si>
  <si>
    <t>Petunjuk pengisian Lampiran 1 :</t>
  </si>
  <si>
    <t>Diisi dengan tarif PNBP Hak Redaksi</t>
  </si>
  <si>
    <t>Diisi dengan jumlah PNBP Hak Redaksi (kolom 3 dikalikan kolom 4)</t>
  </si>
  <si>
    <t>NIP…………</t>
  </si>
  <si>
    <t>Diisi dengan perkara putus pada tahun 2016</t>
  </si>
  <si>
    <t>Jumlah perkara putus yang diisi pada kolom 3 harus sama dengan jumlah perkara putus pada kolom 5 (tahun 2016) pada Lampiran 1</t>
  </si>
  <si>
    <t>Diisi dengan jumlah PNBP yang telah disetor ke Kas Negara pada tahun 2016</t>
  </si>
  <si>
    <t>Diisi dengan sisa PNBP yang belum disetor ke Kas Negara pada tahun 2016</t>
  </si>
  <si>
    <t>Pengeluaran Biaya Perkara                           (Rp)</t>
  </si>
  <si>
    <t>NIP………………..</t>
  </si>
  <si>
    <t>Petunjuk pengisian Lampiran 6:</t>
  </si>
  <si>
    <t>Kolom 2</t>
  </si>
  <si>
    <t>Diisi dengan jumlah Panjar Biaya Perkara dari masing masing perkara</t>
  </si>
  <si>
    <t>Diisi dengan pengeluaran Biaya Perkara dari masing masing perkara</t>
  </si>
  <si>
    <t>Diisi dengan sisa panjar perkara</t>
  </si>
  <si>
    <t xml:space="preserve">Diisi Tanggal Surat Pemberitahuan adanya sisa panjar </t>
  </si>
  <si>
    <r>
      <t xml:space="preserve">Untuk Lampiran 6 ini satker tidak diperkenankan mengisi dengan tulisan </t>
    </r>
    <r>
      <rPr>
        <b/>
        <sz val="11"/>
        <color theme="1"/>
        <rFont val="Times New Roman"/>
        <family val="1"/>
      </rPr>
      <t xml:space="preserve">NIHIL. </t>
    </r>
    <r>
      <rPr>
        <sz val="11"/>
        <color theme="1"/>
        <rFont val="Times New Roman"/>
        <family val="1"/>
      </rPr>
      <t xml:space="preserve"> </t>
    </r>
  </si>
  <si>
    <t>Petunjuk pengisian Lampiran 7:</t>
  </si>
  <si>
    <t>Diisi dengan jumlah panjar Biaya Eksekusi</t>
  </si>
  <si>
    <t xml:space="preserve">Diisi dengan nomor perkara Eksekusi </t>
  </si>
  <si>
    <t>Diisi dengan pengeluaran Biaya Eksekusi</t>
  </si>
  <si>
    <t>Diisi dengan jumlah sisa panjar</t>
  </si>
  <si>
    <t>Diisi dengan tarif masing2 dari jenis PNBP Lainnya</t>
  </si>
  <si>
    <t>Diisi dengan jumlah PNBP</t>
  </si>
  <si>
    <t>Bendahara Penerima dan tercatat sebagai PNBP di LRA Pendapatan yang ada dalam aplikasi SAIBA</t>
  </si>
  <si>
    <t>Sisa PNBP lainnya yang telah disetor ke Kas Negara pada tahun 2016</t>
  </si>
  <si>
    <t>Petunjuk pengisian Lampiran 8:</t>
  </si>
  <si>
    <t>Petunjuk pengisian Lampiran 5:</t>
  </si>
  <si>
    <t>Petunjuk pengisian Lampiran 9:</t>
  </si>
  <si>
    <t xml:space="preserve">Diisi dengan jumlah PNBP lainnya yang telah disetor ke Kas Negara pada tahun 2016 melalui </t>
  </si>
  <si>
    <t>Diisi dengan sisa PNBP lainnya yang belum disetor ke Kas Negara pada tahun 2016</t>
  </si>
  <si>
    <t>Sisa PNBP lainnya yang telah disetor ke Kas Negara pada tahun 2017</t>
  </si>
  <si>
    <t>Diisi dengan perkara yang putus pada tahun berjalan</t>
  </si>
  <si>
    <t>Diisi dengan sisa perkara yang putus pada tahun berjalan.</t>
  </si>
  <si>
    <r>
      <t xml:space="preserve">dengan akun </t>
    </r>
    <r>
      <rPr>
        <b/>
        <sz val="11"/>
        <color theme="1"/>
        <rFont val="Times New Roman"/>
        <family val="1"/>
      </rPr>
      <t xml:space="preserve">423415 (Pendapatan Ongkos Perkara) </t>
    </r>
    <r>
      <rPr>
        <sz val="11"/>
        <color theme="1"/>
        <rFont val="Times New Roman"/>
        <family val="1"/>
      </rPr>
      <t>dan melakukan rekonsiliasi antara kasir dengan operator SAIBA</t>
    </r>
  </si>
  <si>
    <r>
      <t xml:space="preserve">Diisi dengan perkara yang masuk pada tahun berjalan </t>
    </r>
    <r>
      <rPr>
        <b/>
        <sz val="11"/>
        <color theme="1"/>
        <rFont val="Times New Roman"/>
        <family val="1"/>
      </rPr>
      <t>(diluar perkara prodeo)</t>
    </r>
  </si>
  <si>
    <t xml:space="preserve">yang masuk pada tahun tersebut. </t>
  </si>
  <si>
    <r>
      <t xml:space="preserve">Untuk Lampiran 6 ini satker tidak diperbolehkan mengisi dengan tulisan </t>
    </r>
    <r>
      <rPr>
        <b/>
        <sz val="11"/>
        <color theme="1"/>
        <rFont val="Times New Roman"/>
        <family val="1"/>
      </rPr>
      <t xml:space="preserve">NIHIL. </t>
    </r>
    <r>
      <rPr>
        <sz val="11"/>
        <color theme="1"/>
        <rFont val="Times New Roman"/>
        <family val="1"/>
      </rPr>
      <t xml:space="preserve"> </t>
    </r>
  </si>
  <si>
    <r>
      <t xml:space="preserve">Untuk Lampiran 9 ini satker tidak diperkenankan mengisi dengan tulisan </t>
    </r>
    <r>
      <rPr>
        <b/>
        <sz val="11"/>
        <color theme="1"/>
        <rFont val="Times New Roman"/>
        <family val="1"/>
      </rPr>
      <t xml:space="preserve">NIHIL. </t>
    </r>
    <r>
      <rPr>
        <sz val="11"/>
        <color theme="1"/>
        <rFont val="Times New Roman"/>
        <family val="1"/>
      </rPr>
      <t xml:space="preserve"> </t>
    </r>
  </si>
  <si>
    <t>Legalisasi Tanda Tangan</t>
  </si>
  <si>
    <t>Legalisasi dari satu atau lebih tanda tangan di dalam akta termasuk akta catatan sipil</t>
  </si>
  <si>
    <t>Uang Leges</t>
  </si>
  <si>
    <t>jumlah prodeo yang putus ada 205 perkara</t>
  </si>
  <si>
    <t>kekurangan setor 3 perkara ( Rp. 15.000)</t>
  </si>
  <si>
    <t>jumlah prodeo yang putus ada 159 perkara</t>
  </si>
  <si>
    <t>kekurangan setor 36 perkara ( Rp. 180.000)</t>
  </si>
  <si>
    <t>10=(4+6-8)</t>
  </si>
  <si>
    <t>Ketua Pengadilan …….</t>
  </si>
  <si>
    <t>Nama</t>
  </si>
  <si>
    <t xml:space="preserve">NIP. </t>
  </si>
  <si>
    <t>LAPORAN KEADAAN PERKARA TAHUN 2016 DAN 2017</t>
  </si>
  <si>
    <t>DAFTAR PERKARA TAHUN 2017 YANG BIAYA PENDAFTARANNYA DISETORKAN KE KAS NEGARA TAHUN 2018</t>
  </si>
  <si>
    <t>Sisa</t>
  </si>
  <si>
    <t>6=(3+4-5)</t>
  </si>
  <si>
    <t>Masuk</t>
  </si>
  <si>
    <t>Putus</t>
  </si>
  <si>
    <t>RINCIAN KEUANGAN PERKARA (HAK REDAKSI) TAHUN 2016 YANG BELUM DISETORKAN KE KAS NEGARA TAHUN 2016</t>
  </si>
  <si>
    <t>RINCIAN KEUANGAN PERKARA (HAK REDAKSI) TAHUN 2017 YANG BELUM DISETORKAN KE KAS NEGARA TAHUN 2017</t>
  </si>
  <si>
    <t>Jumlah Perkara yang Putus Tahun 2017</t>
  </si>
  <si>
    <t>Jumlah PNBP yang  Telah Disetor ke Kas Negara Tahun 2017 (Rp)</t>
  </si>
  <si>
    <t>Sisa PNBP yang belum Disetor ke Kas Negara Tahun 2017 (Rp)</t>
  </si>
  <si>
    <t>Sisa PNBP yang telah Disetor ke Kas Negara Tahun 2018 (Rp)</t>
  </si>
  <si>
    <t>KE KAS NEGARA SAMPAI DENGAN 31 DESEMBER 2017</t>
  </si>
  <si>
    <t>………………………2018</t>
  </si>
  <si>
    <t>SISA PANJAR BIAYA PERKARA YANG BELUM DIKEMBALIKAN KEPADA PIHAK YANG BERKEPENTINGAN / DISETORKAN</t>
  </si>
  <si>
    <t>SAMPAI DENGAN 31 DESEMBER 2017</t>
  </si>
  <si>
    <t>……………………..2018</t>
  </si>
  <si>
    <t>PNBP LAINNYA YANG DITERIMA DI TAHUN 2017 NAMUN DISETORKAN KE KAS NEGARA TAHUN 2018</t>
  </si>
  <si>
    <t>Jumlah PNBP Lainnya yang Telah Disetor ke Kas Negara Tahun 2017 (Rp)</t>
  </si>
  <si>
    <t>Sisa PNBP Lainnya yang Belum Disetor ke Kas Negara Tahun 2017 (Rp)</t>
  </si>
  <si>
    <t>Sisa PNBP Lainnya yang Telah Disetor ke Kas Negara Tahun 2018 (Rp)</t>
  </si>
  <si>
    <t>Untuk tahun 2017 maka diisi dengan perkara belum putus pada tahun 2016</t>
  </si>
  <si>
    <t>Sisa Perkara Tahun Lalu</t>
  </si>
  <si>
    <t>Jumlah Perkara yang Putus Tahun 2016</t>
  </si>
  <si>
    <t>Untuk tahun 2017 maka diisi dengan perkara yang masuk pada tahun 2017</t>
  </si>
  <si>
    <t>Untuk tahun 2017 maka diisi dengan perkara yang putus pada tahun 2017</t>
  </si>
  <si>
    <t>Untuk tahun 2017 maka diisi dengan sisa perkara pada tahun 2017</t>
  </si>
  <si>
    <t xml:space="preserve">* Untuk perkara prodeo yang masuk pada tahun 2016 dan 2017 maka diberi catatan jumlah perkara prodeo </t>
  </si>
  <si>
    <t xml:space="preserve">yang masuk pada tahun tersebut dibawah form lampiran 1 </t>
  </si>
  <si>
    <t>Diisi dengan jumlah PNBP yang telah disetor ke kas negara pada tahun 2016</t>
  </si>
  <si>
    <r>
      <t xml:space="preserve">Jumlah keseluruhan PNBP yang telah disetor ke kas negara pada tahun 2016 harus sama dengan </t>
    </r>
    <r>
      <rPr>
        <b/>
        <sz val="11"/>
        <color theme="1"/>
        <rFont val="Times New Roman"/>
        <family val="1"/>
      </rPr>
      <t>LRA Pendapatan 2016 yang ada di aplikasi E Rekon LK</t>
    </r>
  </si>
  <si>
    <t>Diisi dengan sisa PNBP tahun 2016 yang telah disetor ke kas negara pada tahun 2017 dengan melampirkan dokumen sumber berupa bukti setor ke kas negara</t>
  </si>
  <si>
    <t>Untuk perkara Eksekusi tidak perlu diisi dikarenakan akun pendaftaran Eksekusi menggunakan akun 413419</t>
  </si>
  <si>
    <t>Ketua</t>
  </si>
  <si>
    <t>Jumlah Perkara yang Didaftarkan Tahun 2017</t>
  </si>
  <si>
    <t>Jumlah PNBP yang Telah Disetor ke Kas Negara Tahun 2017 (Rp)</t>
  </si>
  <si>
    <t>Sisa PNBP yang Belum disetor ke Kas Negara Tahun 2017 (Rp)</t>
  </si>
  <si>
    <t>Sisa PNBP yang Telah Disetor ke Kas Negara Tahun 2018 (Rp)</t>
  </si>
  <si>
    <t>Diisi dengan perkara yang didaftarkan pada tahun 2017</t>
  </si>
  <si>
    <t>Jumlah perkara yang diisi pada kolom 3 harus sama dengan jumlah perkara pada kolom 4 (tahun 2017) pada Lampiran I</t>
  </si>
  <si>
    <t>Diisi dengan jumlah PNBP yang telah disetor ke kas negara pada tahun 2017</t>
  </si>
  <si>
    <r>
      <t xml:space="preserve">Jumlah keseluruhan PNBP yang telah disetor ke kas negara pada tahun 2017 harus sama dengan </t>
    </r>
    <r>
      <rPr>
        <b/>
        <sz val="11"/>
        <color theme="1"/>
        <rFont val="Times New Roman"/>
        <family val="1"/>
      </rPr>
      <t>LRA Pendapatan 2017</t>
    </r>
  </si>
  <si>
    <r>
      <t xml:space="preserve">yang ada di </t>
    </r>
    <r>
      <rPr>
        <b/>
        <sz val="11"/>
        <color theme="1"/>
        <rFont val="Times New Roman"/>
        <family val="1"/>
      </rPr>
      <t xml:space="preserve">aplikasi E- Rekon </t>
    </r>
    <r>
      <rPr>
        <sz val="11"/>
        <color theme="1"/>
        <rFont val="Times New Roman"/>
        <family val="1"/>
      </rPr>
      <t xml:space="preserve">dengan akun </t>
    </r>
    <r>
      <rPr>
        <b/>
        <sz val="11"/>
        <color theme="1"/>
        <rFont val="Times New Roman"/>
        <family val="1"/>
      </rPr>
      <t xml:space="preserve">423415 (Pendapatan Ongkos Perkara) </t>
    </r>
  </si>
  <si>
    <t>Diisi dengan sisa PNBP yang belum disetor ke kas negara pada tahun 2017 (kolom 5 dikurangi kolom 6)</t>
  </si>
  <si>
    <t>Diisi dengan sisa PNBP tahun 2017 yang telah disetor ke kas negara pada tahun 2018</t>
  </si>
  <si>
    <t>berupa bukti setor ke kas negara</t>
  </si>
  <si>
    <t xml:space="preserve">* Untuk perkara prodeo yang masuk pada tahun 2017 maka diberi catatan jumlah perkara prodeo </t>
  </si>
  <si>
    <t>Diisi dengan sisa PNBP 2016 yang telah disetor ke Kas Negara pada tahun 2017</t>
  </si>
  <si>
    <t>Apabila terdapat PNBP 2016 yang disetor ke kas negara pada tahun 2017 maka harus melampirkan dokumen sumber</t>
  </si>
  <si>
    <t>Apabila terdapat PNBP 2017 yang disetor ke kas negara pada tahun 2018 maka harus melampirkan dokumen sumber</t>
  </si>
  <si>
    <t>Diisi dengan perkara putus pada tahun 2017</t>
  </si>
  <si>
    <t>Jumlah perkara putus yang diisi pada kolom 3 harus sama dengan jumlah perkara putus pada kolom 5 (tahun 2017) pada Lampiran 1</t>
  </si>
  <si>
    <t>Diisi dengan jumlah PNBP yang telah disetor ke Kas Negara pada tahun 2017</t>
  </si>
  <si>
    <t>Jumlah pada kolom 6 ini harus tercatat di  LRA Pendapatan E rekon LK tahun 2016 akun 423419</t>
  </si>
  <si>
    <t>Jumlah pada kolom 6 ini harus tercatat di  LRA Pendapatan E rekon LK tahun 2017 akun 423419</t>
  </si>
  <si>
    <t>Diisi dengan sisa PNBP yang belum disetor ke Kas Negara pada tahun 2017</t>
  </si>
  <si>
    <t>Diisi dengan sisa PNBP 2017 yang telah disetor ke Kas Negara pada tahun 2018</t>
  </si>
  <si>
    <t xml:space="preserve">Untuk Lampiran ini hanya di isi untuk perkara putus yang masih terdapat sisa panjar yang </t>
  </si>
  <si>
    <t>belum dikembalikan ke para pihak atau disetor ke kas negara</t>
  </si>
  <si>
    <t>Diisi dengan nomor perkara yang sisa panjarnya belum dikembalikan kepada para pihak/</t>
  </si>
  <si>
    <t>disetorkan ke kas negara sampai dengan 31 Desember 2017</t>
  </si>
  <si>
    <t xml:space="preserve">Diisi dengan tanggal putus dari perkara yang sisa panjarnya belum dikembalikan kepada </t>
  </si>
  <si>
    <t>para pihak/disetorkan ke kas negara sampai dengan 31 Desember 2017</t>
  </si>
  <si>
    <t>dll</t>
  </si>
  <si>
    <t>Untuk Lampiran 6 ini diisi hanya perkara eksekusi yang masih terdapat sisa panjar s.d 31 des 2017</t>
  </si>
  <si>
    <t>Pendaftaran Eksekusi</t>
  </si>
  <si>
    <r>
      <t xml:space="preserve">Diisi dengan jenis PNBP Lainnya seperti : </t>
    </r>
    <r>
      <rPr>
        <b/>
        <i/>
        <sz val="11"/>
        <color theme="1"/>
        <rFont val="Times New Roman"/>
        <family val="1"/>
      </rPr>
      <t xml:space="preserve">Jasa Giro, Legalisasi Tanda Tangan, dll </t>
    </r>
    <r>
      <rPr>
        <sz val="11"/>
        <color theme="1"/>
        <rFont val="Times New Roman"/>
        <family val="1"/>
      </rPr>
      <t xml:space="preserve">termasuk biaya pendaftaran eksekusi </t>
    </r>
  </si>
  <si>
    <t>Bendahara Penerima dan tercatat sebagai PNBP di LRA Pendapatan yang ada dalam aplikasi SAIBA dan E Rekon LK</t>
  </si>
  <si>
    <t>Diisi dengan sisa PNBP lainnya yang belum disetor ke Kas Negara pada tahun 2017</t>
  </si>
  <si>
    <t>Sisa PNBP lainnya yang telah disetor ke Kas Negara pada tahun 2018</t>
  </si>
  <si>
    <t xml:space="preserve">Diisi dengan jumlah PNBP lainnya yang telah disetor ke Kas Negara pada tahun 2017 melalui </t>
  </si>
  <si>
    <t>…………………….2018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</si>
</sst>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[$Rp-421]* #,##0_);_([$Rp-421]* \(#,##0\);_([$Rp-421]* &quot;-&quot;??_);_(@_)"/>
    <numFmt numFmtId="166" formatCode="_([$Rp-421]* #,##0.00_);_([$Rp-421]* \(#,##0.00\);_([$Rp-421]* &quot;-&quot;??_);_(@_)"/>
    <numFmt numFmtId="167" formatCode="[$-F800]dddd\,\ mmmm\ dd\,\ yyyy"/>
  </numFmts>
  <fonts count="18" x14ac:knownFonts="1">
    <font>
      <sz val="11"/>
      <color theme="1"/>
      <name val="Arial"/>
      <family val="2"/>
      <charset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3" fillId="0" borderId="0" applyFill="0" applyProtection="0"/>
    <xf numFmtId="164" fontId="15" fillId="0" borderId="0" applyFont="0" applyFill="0" applyBorder="0" applyAlignment="0" applyProtection="0"/>
    <xf numFmtId="0" fontId="13" fillId="0" borderId="0" applyFill="0" applyProtection="0"/>
    <xf numFmtId="164" fontId="13" fillId="0" borderId="0" applyFont="0" applyFill="0" applyBorder="0" applyAlignment="0" applyProtection="0"/>
    <xf numFmtId="0" fontId="13" fillId="0" borderId="0" applyFill="0" applyProtection="0"/>
    <xf numFmtId="164" fontId="13" fillId="0" borderId="0" applyFont="0" applyFill="0" applyBorder="0" applyAlignment="0" applyProtection="0"/>
    <xf numFmtId="0" fontId="13" fillId="0" borderId="0" applyFill="0" applyProtection="0"/>
    <xf numFmtId="164" fontId="1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165" fontId="14" fillId="0" borderId="1" xfId="1" applyNumberFormat="1" applyFont="1" applyBorder="1" applyAlignment="1">
      <alignment vertical="center"/>
    </xf>
    <xf numFmtId="166" fontId="14" fillId="0" borderId="1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 wrapText="1"/>
    </xf>
    <xf numFmtId="165" fontId="14" fillId="0" borderId="1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vertical="center"/>
    </xf>
    <xf numFmtId="165" fontId="14" fillId="0" borderId="1" xfId="3" applyNumberFormat="1" applyFont="1" applyBorder="1"/>
    <xf numFmtId="166" fontId="14" fillId="0" borderId="1" xfId="3" applyNumberFormat="1" applyFont="1" applyBorder="1" applyAlignment="1">
      <alignment vertical="center"/>
    </xf>
    <xf numFmtId="164" fontId="14" fillId="0" borderId="1" xfId="4" applyFont="1" applyBorder="1"/>
    <xf numFmtId="165" fontId="11" fillId="2" borderId="1" xfId="0" applyNumberFormat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165" fontId="14" fillId="0" borderId="1" xfId="5" applyNumberFormat="1" applyFont="1" applyBorder="1" applyAlignment="1">
      <alignment horizontal="center" vertical="center"/>
    </xf>
    <xf numFmtId="165" fontId="14" fillId="0" borderId="1" xfId="5" applyNumberFormat="1" applyFont="1" applyBorder="1" applyAlignment="1">
      <alignment vertical="center"/>
    </xf>
    <xf numFmtId="165" fontId="14" fillId="0" borderId="1" xfId="5" applyNumberFormat="1" applyFont="1" applyBorder="1"/>
    <xf numFmtId="164" fontId="14" fillId="0" borderId="1" xfId="6" applyFont="1" applyBorder="1"/>
    <xf numFmtId="165" fontId="3" fillId="2" borderId="1" xfId="0" applyNumberFormat="1" applyFont="1" applyFill="1" applyBorder="1" applyAlignment="1">
      <alignment horizontal="center" vertical="center"/>
    </xf>
    <xf numFmtId="0" fontId="14" fillId="0" borderId="1" xfId="7" applyFont="1" applyBorder="1" applyAlignment="1">
      <alignment vertical="center" wrapText="1"/>
    </xf>
    <xf numFmtId="167" fontId="14" fillId="0" borderId="1" xfId="8" applyNumberFormat="1" applyFont="1" applyBorder="1" applyAlignment="1">
      <alignment horizontal="center" vertical="center"/>
    </xf>
    <xf numFmtId="165" fontId="14" fillId="0" borderId="1" xfId="7" applyNumberFormat="1" applyFont="1" applyBorder="1" applyAlignment="1">
      <alignment vertical="center"/>
    </xf>
    <xf numFmtId="165" fontId="14" fillId="0" borderId="1" xfId="7" applyNumberFormat="1" applyFont="1" applyBorder="1"/>
    <xf numFmtId="164" fontId="1" fillId="0" borderId="0" xfId="2" applyFont="1"/>
    <xf numFmtId="164" fontId="1" fillId="0" borderId="0" xfId="2" applyFont="1" applyBorder="1" applyAlignment="1">
      <alignment vertical="center"/>
    </xf>
    <xf numFmtId="164" fontId="3" fillId="0" borderId="0" xfId="2" applyFont="1" applyBorder="1" applyAlignment="1">
      <alignment horizontal="center" vertical="center"/>
    </xf>
    <xf numFmtId="164" fontId="3" fillId="0" borderId="0" xfId="2" quotePrefix="1" applyFont="1" applyBorder="1" applyAlignment="1">
      <alignment horizontal="center" vertical="center"/>
    </xf>
    <xf numFmtId="165" fontId="1" fillId="0" borderId="0" xfId="0" applyNumberFormat="1" applyFont="1"/>
    <xf numFmtId="164" fontId="1" fillId="0" borderId="0" xfId="0" applyNumberFormat="1" applyFont="1"/>
    <xf numFmtId="164" fontId="4" fillId="0" borderId="5" xfId="2" applyFont="1" applyBorder="1" applyAlignment="1">
      <alignment horizontal="center" vertical="center"/>
    </xf>
    <xf numFmtId="164" fontId="3" fillId="2" borderId="1" xfId="2" quotePrefix="1" applyFont="1" applyFill="1" applyBorder="1" applyAlignment="1">
      <alignment horizontal="center" vertical="center"/>
    </xf>
    <xf numFmtId="164" fontId="3" fillId="0" borderId="0" xfId="0" applyNumberFormat="1" applyFont="1" applyAlignment="1"/>
    <xf numFmtId="164" fontId="3" fillId="2" borderId="1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9">
    <cellStyle name="Comma [0]" xfId="2" builtinId="6"/>
    <cellStyle name="Comma [0] 3" xfId="8"/>
    <cellStyle name="Comma [0] 4" xfId="6"/>
    <cellStyle name="Comma [0] 5" xfId="4"/>
    <cellStyle name="Normal" xfId="0" builtinId="0"/>
    <cellStyle name="Normal 2" xfId="1"/>
    <cellStyle name="Normal 6" xfId="7"/>
    <cellStyle name="Normal 7" xfId="5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opLeftCell="A8" zoomScaleNormal="100" workbookViewId="0">
      <selection activeCell="E39" sqref="E39"/>
    </sheetView>
  </sheetViews>
  <sheetFormatPr defaultColWidth="9" defaultRowHeight="15" x14ac:dyDescent="0.25"/>
  <cols>
    <col min="1" max="1" width="9" style="1"/>
    <col min="2" max="2" width="4.625" style="1" customWidth="1"/>
    <col min="3" max="3" width="45.875" style="1" bestFit="1" customWidth="1"/>
    <col min="4" max="6" width="9" style="1"/>
    <col min="7" max="7" width="9.875" style="1" customWidth="1"/>
    <col min="8" max="10" width="9" style="1"/>
    <col min="11" max="11" width="3.875" style="1" customWidth="1"/>
    <col min="12" max="12" width="7.125" style="1" bestFit="1" customWidth="1"/>
    <col min="13" max="13" width="1.875" style="1" customWidth="1"/>
    <col min="14" max="14" width="2.375" style="1" customWidth="1"/>
    <col min="15" max="15" width="58.125" style="1" bestFit="1" customWidth="1"/>
    <col min="16" max="16384" width="9" style="1"/>
  </cols>
  <sheetData>
    <row r="1" spans="2:15" x14ac:dyDescent="0.25">
      <c r="G1" s="20" t="s">
        <v>52</v>
      </c>
    </row>
    <row r="3" spans="2:15" ht="24.95" customHeight="1" x14ac:dyDescent="0.25">
      <c r="B3" s="98" t="s">
        <v>149</v>
      </c>
      <c r="C3" s="98"/>
      <c r="D3" s="98"/>
      <c r="E3" s="98"/>
      <c r="F3" s="98"/>
      <c r="G3" s="98"/>
    </row>
    <row r="5" spans="2:15" ht="20.100000000000001" customHeight="1" x14ac:dyDescent="0.25">
      <c r="B5" s="99" t="s">
        <v>0</v>
      </c>
      <c r="C5" s="99"/>
    </row>
    <row r="6" spans="2:15" s="12" customFormat="1" ht="59.25" customHeight="1" x14ac:dyDescent="0.2">
      <c r="B6" s="85" t="s">
        <v>1</v>
      </c>
      <c r="C6" s="85" t="s">
        <v>2</v>
      </c>
      <c r="D6" s="87" t="s">
        <v>171</v>
      </c>
      <c r="E6" s="87" t="s">
        <v>153</v>
      </c>
      <c r="F6" s="87" t="s">
        <v>154</v>
      </c>
      <c r="G6" s="34" t="s">
        <v>151</v>
      </c>
      <c r="K6" s="22" t="s">
        <v>99</v>
      </c>
    </row>
    <row r="7" spans="2:15" x14ac:dyDescent="0.25"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 t="s">
        <v>152</v>
      </c>
      <c r="K7" s="12" t="s">
        <v>61</v>
      </c>
      <c r="L7" s="23" t="s">
        <v>62</v>
      </c>
      <c r="M7" s="12" t="s">
        <v>63</v>
      </c>
      <c r="N7" s="23" t="s">
        <v>66</v>
      </c>
    </row>
    <row r="8" spans="2:15" s="23" customFormat="1" ht="24.95" customHeight="1" x14ac:dyDescent="0.2">
      <c r="B8" s="31" t="s">
        <v>3</v>
      </c>
      <c r="C8" s="94">
        <v>2016</v>
      </c>
      <c r="D8" s="95"/>
      <c r="E8" s="95"/>
      <c r="F8" s="95"/>
      <c r="G8" s="96"/>
      <c r="M8" s="12"/>
      <c r="N8" s="23" t="s">
        <v>64</v>
      </c>
      <c r="O8" s="23" t="s">
        <v>68</v>
      </c>
    </row>
    <row r="9" spans="2:15" s="23" customFormat="1" ht="24.95" customHeight="1" x14ac:dyDescent="0.2">
      <c r="B9" s="14">
        <v>1</v>
      </c>
      <c r="C9" s="8" t="s">
        <v>4</v>
      </c>
      <c r="D9" s="17"/>
      <c r="E9" s="17"/>
      <c r="F9" s="17"/>
      <c r="G9" s="17">
        <f>D9+E9-F9</f>
        <v>0</v>
      </c>
      <c r="M9" s="12"/>
      <c r="N9" s="23" t="s">
        <v>65</v>
      </c>
      <c r="O9" s="23" t="s">
        <v>170</v>
      </c>
    </row>
    <row r="10" spans="2:15" s="23" customFormat="1" ht="24.95" customHeight="1" x14ac:dyDescent="0.2">
      <c r="B10" s="10">
        <v>2</v>
      </c>
      <c r="C10" s="25" t="s">
        <v>5</v>
      </c>
      <c r="D10" s="10"/>
      <c r="E10" s="10"/>
      <c r="F10" s="10"/>
      <c r="G10" s="17">
        <f t="shared" ref="G10:G21" si="0">D10+E10-F10</f>
        <v>0</v>
      </c>
      <c r="K10" s="12" t="s">
        <v>69</v>
      </c>
      <c r="L10" s="23" t="s">
        <v>70</v>
      </c>
      <c r="M10" s="12" t="s">
        <v>63</v>
      </c>
      <c r="N10" s="23" t="s">
        <v>134</v>
      </c>
    </row>
    <row r="11" spans="2:15" s="23" customFormat="1" ht="24.95" customHeight="1" x14ac:dyDescent="0.2">
      <c r="B11" s="88">
        <v>3</v>
      </c>
      <c r="C11" s="89" t="s">
        <v>6</v>
      </c>
      <c r="D11" s="88"/>
      <c r="E11" s="88"/>
      <c r="F11" s="88"/>
      <c r="G11" s="90">
        <f t="shared" si="0"/>
        <v>0</v>
      </c>
      <c r="M11" s="12"/>
      <c r="N11" s="23" t="s">
        <v>64</v>
      </c>
      <c r="O11" s="23" t="s">
        <v>71</v>
      </c>
    </row>
    <row r="12" spans="2:15" s="23" customFormat="1" ht="24.95" customHeight="1" x14ac:dyDescent="0.2">
      <c r="B12" s="10">
        <v>4</v>
      </c>
      <c r="C12" s="25" t="s">
        <v>7</v>
      </c>
      <c r="D12" s="10"/>
      <c r="E12" s="10"/>
      <c r="F12" s="10"/>
      <c r="G12" s="17">
        <f t="shared" si="0"/>
        <v>0</v>
      </c>
      <c r="M12" s="12"/>
      <c r="N12" s="23" t="s">
        <v>65</v>
      </c>
      <c r="O12" s="23" t="s">
        <v>173</v>
      </c>
    </row>
    <row r="13" spans="2:15" s="23" customFormat="1" ht="24.95" customHeight="1" x14ac:dyDescent="0.2">
      <c r="B13" s="10">
        <v>5</v>
      </c>
      <c r="C13" s="25" t="s">
        <v>8</v>
      </c>
      <c r="D13" s="10"/>
      <c r="E13" s="10"/>
      <c r="F13" s="10"/>
      <c r="G13" s="17">
        <f t="shared" si="0"/>
        <v>0</v>
      </c>
      <c r="K13" s="12" t="s">
        <v>72</v>
      </c>
      <c r="L13" s="23" t="s">
        <v>73</v>
      </c>
      <c r="M13" s="12" t="s">
        <v>63</v>
      </c>
      <c r="N13" s="23" t="s">
        <v>131</v>
      </c>
    </row>
    <row r="14" spans="2:15" s="23" customFormat="1" ht="24.95" customHeight="1" x14ac:dyDescent="0.2">
      <c r="B14" s="10">
        <v>6</v>
      </c>
      <c r="C14" s="25" t="s">
        <v>9</v>
      </c>
      <c r="D14" s="10"/>
      <c r="E14" s="10"/>
      <c r="F14" s="10"/>
      <c r="G14" s="17">
        <f t="shared" si="0"/>
        <v>0</v>
      </c>
      <c r="M14" s="12"/>
      <c r="N14" s="23" t="s">
        <v>64</v>
      </c>
      <c r="O14" s="23" t="s">
        <v>74</v>
      </c>
    </row>
    <row r="15" spans="2:15" s="23" customFormat="1" ht="24.95" customHeight="1" x14ac:dyDescent="0.2">
      <c r="B15" s="35" t="s">
        <v>10</v>
      </c>
      <c r="C15" s="94">
        <v>2017</v>
      </c>
      <c r="D15" s="95"/>
      <c r="E15" s="95"/>
      <c r="F15" s="95"/>
      <c r="G15" s="96"/>
      <c r="M15" s="12"/>
      <c r="N15" s="23" t="s">
        <v>65</v>
      </c>
      <c r="O15" s="23" t="s">
        <v>174</v>
      </c>
    </row>
    <row r="16" spans="2:15" s="23" customFormat="1" ht="24.95" customHeight="1" x14ac:dyDescent="0.2">
      <c r="B16" s="10">
        <v>1</v>
      </c>
      <c r="C16" s="25" t="s">
        <v>4</v>
      </c>
      <c r="D16" s="10">
        <f>G9</f>
        <v>0</v>
      </c>
      <c r="E16" s="10"/>
      <c r="F16" s="10"/>
      <c r="G16" s="17">
        <f t="shared" si="0"/>
        <v>0</v>
      </c>
      <c r="K16" s="12" t="s">
        <v>75</v>
      </c>
      <c r="L16" s="23" t="s">
        <v>76</v>
      </c>
      <c r="M16" s="12" t="s">
        <v>63</v>
      </c>
      <c r="N16" s="23" t="s">
        <v>132</v>
      </c>
    </row>
    <row r="17" spans="2:15" s="23" customFormat="1" ht="24.95" customHeight="1" x14ac:dyDescent="0.2">
      <c r="B17" s="10">
        <v>2</v>
      </c>
      <c r="C17" s="25" t="s">
        <v>5</v>
      </c>
      <c r="D17" s="10">
        <f t="shared" ref="D17:D21" si="1">G10</f>
        <v>0</v>
      </c>
      <c r="E17" s="10"/>
      <c r="F17" s="10"/>
      <c r="G17" s="17">
        <f t="shared" si="0"/>
        <v>0</v>
      </c>
      <c r="M17" s="12"/>
      <c r="N17" s="23" t="s">
        <v>64</v>
      </c>
      <c r="O17" s="23" t="s">
        <v>77</v>
      </c>
    </row>
    <row r="18" spans="2:15" s="23" customFormat="1" ht="24.95" customHeight="1" x14ac:dyDescent="0.2">
      <c r="B18" s="91">
        <v>3</v>
      </c>
      <c r="C18" s="92" t="s">
        <v>6</v>
      </c>
      <c r="D18" s="91">
        <f t="shared" si="1"/>
        <v>0</v>
      </c>
      <c r="E18" s="91"/>
      <c r="F18" s="91"/>
      <c r="G18" s="93">
        <f t="shared" si="0"/>
        <v>0</v>
      </c>
      <c r="M18" s="12"/>
      <c r="N18" s="23" t="s">
        <v>65</v>
      </c>
      <c r="O18" s="23" t="s">
        <v>175</v>
      </c>
    </row>
    <row r="19" spans="2:15" s="23" customFormat="1" ht="24.95" customHeight="1" x14ac:dyDescent="0.2">
      <c r="B19" s="10">
        <v>4</v>
      </c>
      <c r="C19" s="25" t="s">
        <v>7</v>
      </c>
      <c r="D19" s="10">
        <f t="shared" si="1"/>
        <v>0</v>
      </c>
      <c r="E19" s="10"/>
      <c r="F19" s="10"/>
      <c r="G19" s="17">
        <f t="shared" si="0"/>
        <v>0</v>
      </c>
      <c r="K19" s="12" t="s">
        <v>79</v>
      </c>
      <c r="L19" s="26" t="s">
        <v>78</v>
      </c>
    </row>
    <row r="20" spans="2:15" s="23" customFormat="1" ht="24.95" customHeight="1" x14ac:dyDescent="0.2">
      <c r="B20" s="10">
        <v>5</v>
      </c>
      <c r="C20" s="25" t="s">
        <v>8</v>
      </c>
      <c r="D20" s="10">
        <f t="shared" si="1"/>
        <v>0</v>
      </c>
      <c r="E20" s="10"/>
      <c r="F20" s="10"/>
      <c r="G20" s="17">
        <f t="shared" si="0"/>
        <v>0</v>
      </c>
      <c r="K20" s="12" t="s">
        <v>84</v>
      </c>
      <c r="L20" s="23" t="s">
        <v>176</v>
      </c>
    </row>
    <row r="21" spans="2:15" s="23" customFormat="1" ht="24.95" customHeight="1" x14ac:dyDescent="0.2">
      <c r="B21" s="10">
        <v>6</v>
      </c>
      <c r="C21" s="25" t="s">
        <v>9</v>
      </c>
      <c r="D21" s="10">
        <f t="shared" si="1"/>
        <v>0</v>
      </c>
      <c r="E21" s="10"/>
      <c r="F21" s="10"/>
      <c r="G21" s="25">
        <f t="shared" si="0"/>
        <v>0</v>
      </c>
      <c r="L21" s="23" t="s">
        <v>177</v>
      </c>
    </row>
    <row r="24" spans="2:15" ht="24.95" customHeight="1" x14ac:dyDescent="0.25">
      <c r="B24" s="97" t="s">
        <v>11</v>
      </c>
      <c r="C24" s="97"/>
    </row>
    <row r="25" spans="2:15" ht="59.25" customHeight="1" x14ac:dyDescent="0.25">
      <c r="B25" s="86" t="s">
        <v>12</v>
      </c>
      <c r="C25" s="84" t="s">
        <v>2</v>
      </c>
      <c r="D25" s="87" t="s">
        <v>171</v>
      </c>
      <c r="E25" s="87" t="s">
        <v>153</v>
      </c>
      <c r="F25" s="87" t="s">
        <v>154</v>
      </c>
      <c r="G25" s="34" t="s">
        <v>151</v>
      </c>
    </row>
    <row r="26" spans="2:15" x14ac:dyDescent="0.25">
      <c r="B26" s="29">
        <v>1</v>
      </c>
      <c r="C26" s="29">
        <v>2</v>
      </c>
      <c r="D26" s="29">
        <v>3</v>
      </c>
      <c r="E26" s="29">
        <v>5</v>
      </c>
      <c r="F26" s="29">
        <v>7</v>
      </c>
      <c r="G26" s="29" t="s">
        <v>145</v>
      </c>
    </row>
    <row r="27" spans="2:15" s="23" customFormat="1" ht="24.95" customHeight="1" x14ac:dyDescent="0.2">
      <c r="B27" s="35" t="s">
        <v>3</v>
      </c>
      <c r="C27" s="94">
        <v>2016</v>
      </c>
      <c r="D27" s="95"/>
      <c r="E27" s="95"/>
      <c r="F27" s="95"/>
      <c r="G27" s="96"/>
    </row>
    <row r="28" spans="2:15" s="23" customFormat="1" ht="24.95" customHeight="1" x14ac:dyDescent="0.2">
      <c r="B28" s="10">
        <v>1</v>
      </c>
      <c r="C28" s="25" t="s">
        <v>7</v>
      </c>
      <c r="D28" s="10">
        <v>0</v>
      </c>
      <c r="E28" s="10">
        <v>0</v>
      </c>
      <c r="F28" s="10">
        <v>0</v>
      </c>
      <c r="G28" s="25">
        <f>D28+E28-F28</f>
        <v>0</v>
      </c>
    </row>
    <row r="29" spans="2:15" s="23" customFormat="1" ht="24.95" customHeight="1" x14ac:dyDescent="0.2">
      <c r="B29" s="35" t="s">
        <v>10</v>
      </c>
      <c r="C29" s="94">
        <v>2017</v>
      </c>
      <c r="D29" s="95"/>
      <c r="E29" s="95"/>
      <c r="F29" s="95"/>
      <c r="G29" s="96"/>
    </row>
    <row r="30" spans="2:15" s="23" customFormat="1" ht="24.95" customHeight="1" x14ac:dyDescent="0.2">
      <c r="B30" s="10">
        <v>1</v>
      </c>
      <c r="C30" s="25" t="s">
        <v>7</v>
      </c>
      <c r="D30" s="10">
        <f>G28</f>
        <v>0</v>
      </c>
      <c r="E30" s="10">
        <v>0</v>
      </c>
      <c r="F30" s="10">
        <v>0</v>
      </c>
      <c r="G30" s="25">
        <f>D30+E30-F30</f>
        <v>0</v>
      </c>
    </row>
    <row r="32" spans="2:15" x14ac:dyDescent="0.25">
      <c r="B32" s="1" t="s">
        <v>91</v>
      </c>
    </row>
    <row r="33" spans="2:7" x14ac:dyDescent="0.25">
      <c r="E33" s="1" t="s">
        <v>220</v>
      </c>
      <c r="G33" s="7"/>
    </row>
    <row r="34" spans="2:7" x14ac:dyDescent="0.25">
      <c r="E34" s="1" t="s">
        <v>146</v>
      </c>
      <c r="G34" s="7"/>
    </row>
    <row r="35" spans="2:7" x14ac:dyDescent="0.25">
      <c r="G35" s="7"/>
    </row>
    <row r="36" spans="2:7" x14ac:dyDescent="0.25">
      <c r="G36" s="7"/>
    </row>
    <row r="37" spans="2:7" x14ac:dyDescent="0.25">
      <c r="G37" s="7"/>
    </row>
    <row r="38" spans="2:7" x14ac:dyDescent="0.25">
      <c r="E38" s="50" t="s">
        <v>147</v>
      </c>
      <c r="G38" s="7"/>
    </row>
    <row r="39" spans="2:7" x14ac:dyDescent="0.25">
      <c r="B39" s="19"/>
      <c r="E39" s="1" t="s">
        <v>148</v>
      </c>
      <c r="G39" s="7"/>
    </row>
    <row r="41" spans="2:7" x14ac:dyDescent="0.25">
      <c r="B41" s="20"/>
    </row>
  </sheetData>
  <mergeCells count="7">
    <mergeCell ref="C29:G29"/>
    <mergeCell ref="B24:C24"/>
    <mergeCell ref="B3:G3"/>
    <mergeCell ref="C15:G15"/>
    <mergeCell ref="C8:G8"/>
    <mergeCell ref="B5:C5"/>
    <mergeCell ref="C27:G27"/>
  </mergeCells>
  <pageMargins left="0.53" right="0.11811023622047245" top="0.35433070866141736" bottom="0.27559055118110237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5"/>
  <sheetViews>
    <sheetView tabSelected="1" zoomScale="80" zoomScaleNormal="80" workbookViewId="0">
      <selection activeCell="E18" sqref="E18"/>
    </sheetView>
  </sheetViews>
  <sheetFormatPr defaultColWidth="9" defaultRowHeight="15" x14ac:dyDescent="0.25"/>
  <cols>
    <col min="1" max="1" width="4.125" style="1" customWidth="1"/>
    <col min="2" max="2" width="5.875" style="1" customWidth="1"/>
    <col min="3" max="3" width="34.5" style="1" customWidth="1"/>
    <col min="4" max="4" width="14.5" style="1" customWidth="1"/>
    <col min="5" max="5" width="12.625" style="1" customWidth="1"/>
    <col min="6" max="6" width="13.375" style="1" customWidth="1"/>
    <col min="7" max="7" width="15" style="1" customWidth="1"/>
    <col min="8" max="8" width="18.125" style="1" customWidth="1"/>
    <col min="9" max="9" width="20" style="1" customWidth="1"/>
    <col min="10" max="12" width="9" style="1"/>
    <col min="13" max="13" width="3.375" style="1" customWidth="1"/>
    <col min="14" max="14" width="9" style="1"/>
    <col min="15" max="15" width="1.625" style="1" customWidth="1"/>
    <col min="16" max="16" width="2.5" style="1" customWidth="1"/>
    <col min="17" max="17" width="9" style="1" customWidth="1"/>
    <col min="18" max="16384" width="9" style="1"/>
  </cols>
  <sheetData>
    <row r="1" spans="2:17" x14ac:dyDescent="0.25">
      <c r="I1" s="28" t="s">
        <v>50</v>
      </c>
    </row>
    <row r="3" spans="2:17" ht="30" customHeight="1" x14ac:dyDescent="0.25">
      <c r="B3" s="98" t="s">
        <v>20</v>
      </c>
      <c r="C3" s="98"/>
      <c r="D3" s="98"/>
      <c r="E3" s="98"/>
      <c r="F3" s="98"/>
      <c r="G3" s="98"/>
      <c r="H3" s="98"/>
      <c r="I3" s="98"/>
    </row>
    <row r="4" spans="2:17" x14ac:dyDescent="0.25">
      <c r="B4" s="5"/>
      <c r="C4" s="5"/>
      <c r="D4" s="5"/>
      <c r="E4" s="5"/>
      <c r="F4" s="5"/>
      <c r="G4" s="5"/>
      <c r="H4" s="5"/>
      <c r="I4" s="5"/>
    </row>
    <row r="5" spans="2:17" s="16" customFormat="1" ht="79.5" customHeight="1" x14ac:dyDescent="0.3">
      <c r="B5" s="36" t="s">
        <v>12</v>
      </c>
      <c r="C5" s="84" t="s">
        <v>13</v>
      </c>
      <c r="D5" s="87" t="s">
        <v>21</v>
      </c>
      <c r="E5" s="87" t="s">
        <v>14</v>
      </c>
      <c r="F5" s="87" t="s">
        <v>15</v>
      </c>
      <c r="G5" s="87" t="s">
        <v>22</v>
      </c>
      <c r="H5" s="37" t="s">
        <v>23</v>
      </c>
      <c r="I5" s="37" t="s">
        <v>24</v>
      </c>
      <c r="M5" s="38" t="s">
        <v>98</v>
      </c>
      <c r="N5" s="12"/>
    </row>
    <row r="6" spans="2:17" x14ac:dyDescent="0.25">
      <c r="B6" s="29">
        <v>1</v>
      </c>
      <c r="C6" s="29">
        <v>2</v>
      </c>
      <c r="D6" s="29">
        <v>3</v>
      </c>
      <c r="E6" s="29">
        <v>4</v>
      </c>
      <c r="F6" s="29" t="s">
        <v>16</v>
      </c>
      <c r="G6" s="29">
        <v>6</v>
      </c>
      <c r="H6" s="29" t="s">
        <v>17</v>
      </c>
      <c r="I6" s="29">
        <v>8</v>
      </c>
    </row>
    <row r="7" spans="2:17" ht="30.75" customHeight="1" x14ac:dyDescent="0.25">
      <c r="B7" s="13">
        <v>1</v>
      </c>
      <c r="C7" s="8" t="s">
        <v>18</v>
      </c>
      <c r="D7" s="9">
        <f>'Lamp 1'!E9</f>
        <v>0</v>
      </c>
      <c r="E7" s="80">
        <v>30000</v>
      </c>
      <c r="F7" s="80">
        <f t="shared" ref="F7:F12" si="0">D7*E7</f>
        <v>0</v>
      </c>
      <c r="G7" s="80"/>
      <c r="H7" s="80">
        <v>0</v>
      </c>
      <c r="I7" s="80">
        <v>0</v>
      </c>
      <c r="M7" s="12" t="s">
        <v>61</v>
      </c>
      <c r="N7" s="23" t="s">
        <v>62</v>
      </c>
      <c r="O7" s="12" t="s">
        <v>63</v>
      </c>
      <c r="P7" s="23" t="s">
        <v>64</v>
      </c>
      <c r="Q7" s="23" t="s">
        <v>86</v>
      </c>
    </row>
    <row r="8" spans="2:17" ht="30.75" customHeight="1" x14ac:dyDescent="0.25">
      <c r="B8" s="13">
        <v>2</v>
      </c>
      <c r="C8" s="8" t="s">
        <v>5</v>
      </c>
      <c r="D8" s="9">
        <f>'Lamp 1'!E10</f>
        <v>0</v>
      </c>
      <c r="E8" s="80">
        <v>30000</v>
      </c>
      <c r="F8" s="80">
        <f t="shared" si="0"/>
        <v>0</v>
      </c>
      <c r="G8" s="80"/>
      <c r="H8" s="80">
        <v>0</v>
      </c>
      <c r="I8" s="80"/>
      <c r="M8" s="23"/>
      <c r="N8" s="23"/>
      <c r="O8" s="12"/>
      <c r="P8" s="23" t="s">
        <v>65</v>
      </c>
      <c r="Q8" s="23" t="s">
        <v>87</v>
      </c>
    </row>
    <row r="9" spans="2:17" ht="30.75" customHeight="1" x14ac:dyDescent="0.25">
      <c r="B9" s="10">
        <v>3</v>
      </c>
      <c r="C9" s="25" t="s">
        <v>6</v>
      </c>
      <c r="D9" s="15"/>
      <c r="E9" s="80"/>
      <c r="F9" s="80"/>
      <c r="G9" s="80"/>
      <c r="H9" s="80"/>
      <c r="I9" s="80"/>
      <c r="M9" s="12" t="s">
        <v>69</v>
      </c>
      <c r="N9" s="23" t="s">
        <v>70</v>
      </c>
      <c r="O9" s="12" t="s">
        <v>63</v>
      </c>
      <c r="P9" s="23" t="s">
        <v>81</v>
      </c>
      <c r="Q9" s="23"/>
    </row>
    <row r="10" spans="2:17" ht="30.75" customHeight="1" x14ac:dyDescent="0.25">
      <c r="B10" s="10">
        <v>4</v>
      </c>
      <c r="C10" s="25" t="s">
        <v>7</v>
      </c>
      <c r="D10" s="15">
        <f>'Lamp 1'!E12</f>
        <v>0</v>
      </c>
      <c r="E10" s="80">
        <v>50000</v>
      </c>
      <c r="F10" s="80">
        <f t="shared" si="0"/>
        <v>0</v>
      </c>
      <c r="G10" s="80"/>
      <c r="H10" s="80">
        <f>F10-G10</f>
        <v>0</v>
      </c>
      <c r="I10" s="80"/>
      <c r="M10" s="12" t="s">
        <v>72</v>
      </c>
      <c r="N10" s="23" t="s">
        <v>73</v>
      </c>
      <c r="O10" s="12" t="s">
        <v>63</v>
      </c>
      <c r="P10" s="23" t="s">
        <v>83</v>
      </c>
      <c r="Q10" s="23"/>
    </row>
    <row r="11" spans="2:17" ht="30.75" customHeight="1" x14ac:dyDescent="0.25">
      <c r="B11" s="10">
        <v>5</v>
      </c>
      <c r="C11" s="25" t="s">
        <v>8</v>
      </c>
      <c r="D11" s="15">
        <f>'Lamp 1'!E13</f>
        <v>0</v>
      </c>
      <c r="E11" s="80">
        <v>50000</v>
      </c>
      <c r="F11" s="80">
        <f t="shared" si="0"/>
        <v>0</v>
      </c>
      <c r="G11" s="80"/>
      <c r="H11" s="80">
        <v>0</v>
      </c>
      <c r="I11" s="80"/>
      <c r="M11" s="12" t="s">
        <v>75</v>
      </c>
      <c r="N11" s="23" t="s">
        <v>76</v>
      </c>
      <c r="O11" s="12" t="s">
        <v>63</v>
      </c>
      <c r="P11" s="23" t="s">
        <v>64</v>
      </c>
      <c r="Q11" s="23" t="s">
        <v>178</v>
      </c>
    </row>
    <row r="12" spans="2:17" ht="30.75" customHeight="1" x14ac:dyDescent="0.25">
      <c r="B12" s="13">
        <v>6</v>
      </c>
      <c r="C12" s="8" t="s">
        <v>9</v>
      </c>
      <c r="D12" s="15">
        <f>'Lamp 1'!E14</f>
        <v>0</v>
      </c>
      <c r="E12" s="80">
        <v>200000</v>
      </c>
      <c r="F12" s="80">
        <f t="shared" si="0"/>
        <v>0</v>
      </c>
      <c r="G12" s="80"/>
      <c r="H12" s="80">
        <f>F12-G12</f>
        <v>0</v>
      </c>
      <c r="I12" s="80"/>
      <c r="O12" s="16"/>
      <c r="P12" s="23" t="s">
        <v>65</v>
      </c>
      <c r="Q12" s="23" t="s">
        <v>179</v>
      </c>
    </row>
    <row r="13" spans="2:17" ht="30.75" customHeight="1" x14ac:dyDescent="0.25">
      <c r="B13" s="30"/>
      <c r="C13" s="31" t="s">
        <v>19</v>
      </c>
      <c r="D13" s="32">
        <f>SUM(D7:D12)</f>
        <v>0</v>
      </c>
      <c r="E13" s="32"/>
      <c r="F13" s="81">
        <f>SUM(F7:F12)</f>
        <v>0</v>
      </c>
      <c r="G13" s="81">
        <f>SUM(G7:G12)</f>
        <v>0</v>
      </c>
      <c r="H13" s="81">
        <f>SUM(H7:H12)</f>
        <v>0</v>
      </c>
      <c r="I13" s="81">
        <f>SUM(I7:I12)</f>
        <v>0</v>
      </c>
      <c r="O13" s="16"/>
      <c r="Q13" s="23" t="s">
        <v>133</v>
      </c>
    </row>
    <row r="14" spans="2:17" ht="23.45" customHeight="1" x14ac:dyDescent="0.25">
      <c r="G14" s="74"/>
      <c r="M14" s="12" t="s">
        <v>79</v>
      </c>
      <c r="N14" s="23" t="s">
        <v>82</v>
      </c>
      <c r="O14" s="12" t="s">
        <v>63</v>
      </c>
      <c r="P14" s="23" t="s">
        <v>64</v>
      </c>
      <c r="Q14" s="23" t="s">
        <v>89</v>
      </c>
    </row>
    <row r="15" spans="2:17" ht="21.95" customHeight="1" x14ac:dyDescent="0.25">
      <c r="C15" s="20" t="s">
        <v>91</v>
      </c>
      <c r="I15" s="79">
        <f>H7+H8</f>
        <v>0</v>
      </c>
      <c r="M15" s="12" t="s">
        <v>84</v>
      </c>
      <c r="N15" s="23" t="s">
        <v>85</v>
      </c>
      <c r="O15" s="12" t="s">
        <v>63</v>
      </c>
      <c r="P15" s="23" t="s">
        <v>64</v>
      </c>
      <c r="Q15" s="23" t="s">
        <v>180</v>
      </c>
    </row>
    <row r="16" spans="2:17" ht="21.6" customHeight="1" x14ac:dyDescent="0.25">
      <c r="G16" s="1" t="s">
        <v>220</v>
      </c>
      <c r="I16" s="82">
        <f>I15/30000</f>
        <v>0</v>
      </c>
      <c r="M16" s="12" t="s">
        <v>88</v>
      </c>
      <c r="N16" s="23" t="s">
        <v>181</v>
      </c>
    </row>
    <row r="17" spans="6:14" ht="15" customHeight="1" x14ac:dyDescent="0.25">
      <c r="G17" s="1" t="s">
        <v>182</v>
      </c>
      <c r="I17" s="7"/>
      <c r="M17" s="12">
        <v>8</v>
      </c>
      <c r="N17" s="23" t="s">
        <v>195</v>
      </c>
    </row>
    <row r="18" spans="6:14" ht="16.5" customHeight="1" x14ac:dyDescent="0.25">
      <c r="I18" s="7"/>
      <c r="N18" s="23" t="s">
        <v>135</v>
      </c>
    </row>
    <row r="19" spans="6:14" x14ac:dyDescent="0.25">
      <c r="I19" s="7"/>
    </row>
    <row r="20" spans="6:14" x14ac:dyDescent="0.25">
      <c r="I20" s="7"/>
    </row>
    <row r="21" spans="6:14" x14ac:dyDescent="0.25">
      <c r="G21" s="50" t="s">
        <v>147</v>
      </c>
      <c r="I21" s="7"/>
    </row>
    <row r="22" spans="6:14" x14ac:dyDescent="0.25">
      <c r="G22" s="1" t="s">
        <v>93</v>
      </c>
      <c r="I22" s="7"/>
    </row>
    <row r="23" spans="6:14" x14ac:dyDescent="0.25">
      <c r="G23" s="18"/>
      <c r="H23" s="7"/>
    </row>
    <row r="24" spans="6:14" x14ac:dyDescent="0.25">
      <c r="H24" s="7"/>
    </row>
    <row r="25" spans="6:14" x14ac:dyDescent="0.25">
      <c r="F25" s="6"/>
      <c r="G25" s="6"/>
      <c r="H25" s="6"/>
    </row>
  </sheetData>
  <mergeCells count="1">
    <mergeCell ref="B3:I3"/>
  </mergeCells>
  <pageMargins left="0.27" right="0.15748031496062992" top="0.11811023622047245" bottom="0.15748031496062992" header="0.11811023622047245" footer="0.15748031496062992"/>
  <pageSetup paperSize="9" scale="95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3"/>
  <sheetViews>
    <sheetView topLeftCell="F7" zoomScale="85" zoomScaleNormal="85" workbookViewId="0">
      <selection activeCell="H15" sqref="H15"/>
    </sheetView>
  </sheetViews>
  <sheetFormatPr defaultColWidth="9" defaultRowHeight="15" x14ac:dyDescent="0.25"/>
  <cols>
    <col min="1" max="1" width="9" style="1"/>
    <col min="2" max="2" width="5.875" style="1" customWidth="1"/>
    <col min="3" max="3" width="47.5" style="1" bestFit="1" customWidth="1"/>
    <col min="4" max="4" width="17.875" style="1" customWidth="1"/>
    <col min="5" max="5" width="12.625" style="1" customWidth="1"/>
    <col min="6" max="6" width="15.75" style="1" customWidth="1"/>
    <col min="7" max="7" width="17.875" style="1" customWidth="1"/>
    <col min="8" max="8" width="18.125" style="1" customWidth="1"/>
    <col min="9" max="9" width="17.625" style="1" customWidth="1"/>
    <col min="10" max="11" width="9" style="1"/>
    <col min="12" max="12" width="3.125" style="1" customWidth="1"/>
    <col min="13" max="13" width="9" style="1"/>
    <col min="14" max="14" width="1.875" style="1" customWidth="1"/>
    <col min="15" max="15" width="2.5" style="1" customWidth="1"/>
    <col min="16" max="16384" width="9" style="1"/>
  </cols>
  <sheetData>
    <row r="2" spans="2:16" x14ac:dyDescent="0.25">
      <c r="I2" s="28" t="s">
        <v>96</v>
      </c>
    </row>
    <row r="3" spans="2:16" ht="30" customHeight="1" x14ac:dyDescent="0.25">
      <c r="B3" s="100" t="s">
        <v>150</v>
      </c>
      <c r="C3" s="100"/>
      <c r="D3" s="100"/>
      <c r="E3" s="100"/>
      <c r="F3" s="100"/>
      <c r="G3" s="100"/>
      <c r="H3" s="100"/>
      <c r="I3" s="100"/>
    </row>
    <row r="5" spans="2:16" ht="67.349999999999994" customHeight="1" x14ac:dyDescent="0.3">
      <c r="B5" s="36" t="s">
        <v>1</v>
      </c>
      <c r="C5" s="37" t="s">
        <v>13</v>
      </c>
      <c r="D5" s="37" t="s">
        <v>183</v>
      </c>
      <c r="E5" s="37" t="s">
        <v>14</v>
      </c>
      <c r="F5" s="37" t="s">
        <v>15</v>
      </c>
      <c r="G5" s="37" t="s">
        <v>184</v>
      </c>
      <c r="H5" s="37" t="s">
        <v>185</v>
      </c>
      <c r="I5" s="37" t="s">
        <v>186</v>
      </c>
      <c r="L5" s="38" t="s">
        <v>97</v>
      </c>
      <c r="M5" s="16"/>
      <c r="N5" s="16"/>
      <c r="O5" s="16"/>
      <c r="P5" s="16"/>
    </row>
    <row r="6" spans="2:16" x14ac:dyDescent="0.25">
      <c r="B6" s="29">
        <v>1</v>
      </c>
      <c r="C6" s="29">
        <v>2</v>
      </c>
      <c r="D6" s="29">
        <v>3</v>
      </c>
      <c r="E6" s="29">
        <v>4</v>
      </c>
      <c r="F6" s="29" t="s">
        <v>16</v>
      </c>
      <c r="G6" s="29">
        <v>6</v>
      </c>
      <c r="H6" s="29" t="s">
        <v>17</v>
      </c>
      <c r="I6" s="29">
        <v>8</v>
      </c>
    </row>
    <row r="7" spans="2:16" s="23" customFormat="1" ht="24.95" customHeight="1" x14ac:dyDescent="0.2">
      <c r="B7" s="13">
        <v>1</v>
      </c>
      <c r="C7" s="8" t="s">
        <v>18</v>
      </c>
      <c r="D7" s="39">
        <f>'Lamp 1'!E16</f>
        <v>0</v>
      </c>
      <c r="E7" s="27">
        <v>30000</v>
      </c>
      <c r="F7" s="51">
        <f t="shared" ref="F7:F11" si="0">D7*E7</f>
        <v>0</v>
      </c>
      <c r="G7" s="51"/>
      <c r="H7" s="51"/>
      <c r="I7" s="52">
        <f>H7</f>
        <v>0</v>
      </c>
      <c r="L7" s="12" t="s">
        <v>61</v>
      </c>
      <c r="M7" s="23" t="s">
        <v>62</v>
      </c>
      <c r="N7" s="12" t="s">
        <v>63</v>
      </c>
      <c r="O7" s="23" t="s">
        <v>64</v>
      </c>
      <c r="P7" s="23" t="s">
        <v>187</v>
      </c>
    </row>
    <row r="8" spans="2:16" s="23" customFormat="1" ht="24.95" customHeight="1" x14ac:dyDescent="0.2">
      <c r="B8" s="13">
        <v>2</v>
      </c>
      <c r="C8" s="8" t="s">
        <v>5</v>
      </c>
      <c r="D8" s="39">
        <f>'Lamp 1'!E17</f>
        <v>0</v>
      </c>
      <c r="E8" s="27">
        <v>30000</v>
      </c>
      <c r="F8" s="51">
        <f t="shared" si="0"/>
        <v>0</v>
      </c>
      <c r="G8" s="51"/>
      <c r="H8" s="51"/>
      <c r="I8" s="52">
        <f t="shared" ref="I8:I11" si="1">H8</f>
        <v>0</v>
      </c>
      <c r="N8" s="12"/>
      <c r="O8" s="23" t="s">
        <v>65</v>
      </c>
      <c r="P8" s="23" t="s">
        <v>188</v>
      </c>
    </row>
    <row r="9" spans="2:16" s="23" customFormat="1" ht="24.95" customHeight="1" x14ac:dyDescent="0.2">
      <c r="B9" s="10">
        <v>3</v>
      </c>
      <c r="C9" s="25" t="s">
        <v>6</v>
      </c>
      <c r="D9" s="39"/>
      <c r="E9" s="27"/>
      <c r="F9" s="51"/>
      <c r="G9" s="51"/>
      <c r="H9" s="51"/>
      <c r="I9" s="52"/>
      <c r="L9" s="12" t="s">
        <v>69</v>
      </c>
      <c r="M9" s="23" t="s">
        <v>70</v>
      </c>
      <c r="N9" s="12" t="s">
        <v>63</v>
      </c>
      <c r="O9" s="23" t="s">
        <v>81</v>
      </c>
    </row>
    <row r="10" spans="2:16" s="23" customFormat="1" ht="24.95" customHeight="1" x14ac:dyDescent="0.2">
      <c r="B10" s="10">
        <v>4</v>
      </c>
      <c r="C10" s="25" t="s">
        <v>7</v>
      </c>
      <c r="D10" s="39">
        <f>'Lamp 1'!E19</f>
        <v>0</v>
      </c>
      <c r="E10" s="27">
        <v>50000</v>
      </c>
      <c r="F10" s="51">
        <f t="shared" si="0"/>
        <v>0</v>
      </c>
      <c r="G10" s="51"/>
      <c r="H10" s="51"/>
      <c r="I10" s="52">
        <f t="shared" si="1"/>
        <v>0</v>
      </c>
      <c r="L10" s="12" t="s">
        <v>72</v>
      </c>
      <c r="M10" s="23" t="s">
        <v>73</v>
      </c>
      <c r="N10" s="12" t="s">
        <v>63</v>
      </c>
      <c r="O10" s="23" t="s">
        <v>83</v>
      </c>
    </row>
    <row r="11" spans="2:16" s="23" customFormat="1" ht="24.95" customHeight="1" x14ac:dyDescent="0.2">
      <c r="B11" s="10">
        <v>5</v>
      </c>
      <c r="C11" s="25" t="s">
        <v>8</v>
      </c>
      <c r="D11" s="39">
        <f>'Lamp 1'!E20</f>
        <v>0</v>
      </c>
      <c r="E11" s="27">
        <v>50000</v>
      </c>
      <c r="F11" s="51">
        <f t="shared" si="0"/>
        <v>0</v>
      </c>
      <c r="G11" s="51"/>
      <c r="H11" s="51"/>
      <c r="I11" s="52">
        <f t="shared" si="1"/>
        <v>0</v>
      </c>
      <c r="L11" s="12" t="s">
        <v>75</v>
      </c>
      <c r="M11" s="23" t="s">
        <v>76</v>
      </c>
      <c r="N11" s="12" t="s">
        <v>63</v>
      </c>
      <c r="O11" s="23" t="s">
        <v>64</v>
      </c>
      <c r="P11" s="23" t="s">
        <v>189</v>
      </c>
    </row>
    <row r="12" spans="2:16" s="23" customFormat="1" ht="24.95" customHeight="1" x14ac:dyDescent="0.2">
      <c r="B12" s="13">
        <v>6</v>
      </c>
      <c r="C12" s="8" t="s">
        <v>9</v>
      </c>
      <c r="D12" s="39">
        <f>'Lamp 1'!E21</f>
        <v>0</v>
      </c>
      <c r="E12" s="27">
        <v>200000</v>
      </c>
      <c r="F12" s="51">
        <f t="shared" ref="F12" si="2">D12*E12</f>
        <v>0</v>
      </c>
      <c r="G12" s="51"/>
      <c r="H12" s="51"/>
      <c r="I12" s="52"/>
      <c r="L12" s="12"/>
      <c r="N12" s="12"/>
      <c r="O12" s="23" t="s">
        <v>67</v>
      </c>
      <c r="P12" s="23" t="s">
        <v>190</v>
      </c>
    </row>
    <row r="13" spans="2:16" s="23" customFormat="1" ht="24.95" customHeight="1" x14ac:dyDescent="0.25">
      <c r="B13" s="40"/>
      <c r="C13" s="33" t="s">
        <v>19</v>
      </c>
      <c r="D13" s="33">
        <f>SUM(D7:D12)</f>
        <v>0</v>
      </c>
      <c r="E13" s="33"/>
      <c r="F13" s="33">
        <f>SUM(F7:F12)</f>
        <v>0</v>
      </c>
      <c r="G13" s="33">
        <f>SUM(G7:G12)</f>
        <v>0</v>
      </c>
      <c r="H13" s="33">
        <f>SUM(H7:H12)</f>
        <v>0</v>
      </c>
      <c r="I13" s="33">
        <f>SUM(I7:I12)</f>
        <v>0</v>
      </c>
      <c r="L13" s="1"/>
      <c r="M13" s="1"/>
      <c r="N13" s="16"/>
      <c r="O13" s="1"/>
      <c r="P13" s="23" t="s">
        <v>191</v>
      </c>
    </row>
    <row r="14" spans="2:16" ht="24.95" customHeight="1" x14ac:dyDescent="0.25">
      <c r="L14" s="12" t="s">
        <v>79</v>
      </c>
      <c r="M14" s="23" t="s">
        <v>82</v>
      </c>
      <c r="N14" s="12" t="s">
        <v>63</v>
      </c>
      <c r="O14" s="23" t="s">
        <v>192</v>
      </c>
    </row>
    <row r="15" spans="2:16" ht="24.95" customHeight="1" x14ac:dyDescent="0.25">
      <c r="C15" s="20" t="s">
        <v>90</v>
      </c>
      <c r="H15" s="1" t="s">
        <v>220</v>
      </c>
      <c r="L15" s="12" t="s">
        <v>84</v>
      </c>
      <c r="M15" s="23" t="s">
        <v>85</v>
      </c>
      <c r="N15" s="12" t="s">
        <v>63</v>
      </c>
      <c r="O15" s="23" t="s">
        <v>64</v>
      </c>
      <c r="P15" s="23" t="s">
        <v>193</v>
      </c>
    </row>
    <row r="16" spans="2:16" ht="24.95" customHeight="1" x14ac:dyDescent="0.25">
      <c r="E16" s="74"/>
      <c r="H16" s="1" t="s">
        <v>182</v>
      </c>
      <c r="O16" s="23" t="s">
        <v>65</v>
      </c>
      <c r="P16" s="23" t="s">
        <v>198</v>
      </c>
    </row>
    <row r="17" spans="5:16" ht="15" customHeight="1" x14ac:dyDescent="0.25">
      <c r="E17" s="79"/>
      <c r="P17" s="23" t="s">
        <v>194</v>
      </c>
    </row>
    <row r="18" spans="5:16" ht="22.35" customHeight="1" x14ac:dyDescent="0.25">
      <c r="H18" s="20" t="s">
        <v>80</v>
      </c>
      <c r="L18" s="12" t="s">
        <v>88</v>
      </c>
      <c r="M18" s="23" t="s">
        <v>195</v>
      </c>
    </row>
    <row r="19" spans="5:16" ht="22.35" customHeight="1" x14ac:dyDescent="0.25">
      <c r="E19" s="79"/>
      <c r="M19" s="23" t="s">
        <v>135</v>
      </c>
    </row>
    <row r="20" spans="5:16" x14ac:dyDescent="0.25">
      <c r="H20" s="50" t="s">
        <v>147</v>
      </c>
    </row>
    <row r="21" spans="5:16" x14ac:dyDescent="0.25">
      <c r="H21" s="1" t="s">
        <v>93</v>
      </c>
    </row>
    <row r="23" spans="5:16" x14ac:dyDescent="0.25">
      <c r="F23" s="6"/>
      <c r="G23" s="6"/>
      <c r="H23" s="6"/>
    </row>
  </sheetData>
  <mergeCells count="1">
    <mergeCell ref="B3:I3"/>
  </mergeCells>
  <pageMargins left="0.3" right="0.28000000000000003" top="0.63" bottom="0.47" header="0.3" footer="0.3"/>
  <pageSetup paperSize="5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topLeftCell="B10" zoomScale="78" zoomScaleNormal="78" workbookViewId="0">
      <selection activeCell="G19" sqref="G19"/>
    </sheetView>
  </sheetViews>
  <sheetFormatPr defaultColWidth="9" defaultRowHeight="15" x14ac:dyDescent="0.25"/>
  <cols>
    <col min="1" max="1" width="9" style="1"/>
    <col min="2" max="2" width="5.875" style="1" customWidth="1"/>
    <col min="3" max="3" width="47.5" style="1" bestFit="1" customWidth="1"/>
    <col min="4" max="4" width="15" style="1" customWidth="1"/>
    <col min="5" max="6" width="15.125" style="1" customWidth="1"/>
    <col min="7" max="7" width="17.875" style="1" customWidth="1"/>
    <col min="8" max="8" width="18.125" style="1" customWidth="1"/>
    <col min="9" max="9" width="17.625" style="1" customWidth="1"/>
    <col min="10" max="11" width="9" style="1"/>
    <col min="12" max="12" width="2.375" style="1" customWidth="1"/>
    <col min="13" max="13" width="9" style="1"/>
    <col min="14" max="14" width="1.375" style="1" bestFit="1" customWidth="1"/>
    <col min="15" max="15" width="2.125" style="1" bestFit="1" customWidth="1"/>
    <col min="16" max="16384" width="9" style="1"/>
  </cols>
  <sheetData>
    <row r="2" spans="2:17" x14ac:dyDescent="0.25">
      <c r="I2" s="28" t="s">
        <v>94</v>
      </c>
    </row>
    <row r="4" spans="2:17" ht="16.5" x14ac:dyDescent="0.25">
      <c r="B4" s="101" t="s">
        <v>155</v>
      </c>
      <c r="C4" s="101"/>
      <c r="D4" s="101"/>
      <c r="E4" s="101"/>
      <c r="F4" s="101"/>
      <c r="G4" s="101"/>
      <c r="H4" s="101"/>
      <c r="I4" s="101"/>
    </row>
    <row r="6" spans="2:17" ht="72" customHeight="1" x14ac:dyDescent="0.3">
      <c r="B6" s="36" t="s">
        <v>1</v>
      </c>
      <c r="C6" s="37" t="s">
        <v>13</v>
      </c>
      <c r="D6" s="37" t="s">
        <v>172</v>
      </c>
      <c r="E6" s="37" t="s">
        <v>25</v>
      </c>
      <c r="F6" s="37" t="s">
        <v>26</v>
      </c>
      <c r="G6" s="37" t="s">
        <v>22</v>
      </c>
      <c r="H6" s="37" t="s">
        <v>23</v>
      </c>
      <c r="I6" s="37" t="s">
        <v>24</v>
      </c>
      <c r="L6" s="38" t="s">
        <v>95</v>
      </c>
      <c r="M6" s="16"/>
      <c r="N6" s="16"/>
      <c r="O6" s="16"/>
      <c r="P6" s="16"/>
    </row>
    <row r="7" spans="2:17" x14ac:dyDescent="0.25">
      <c r="B7" s="29">
        <v>1</v>
      </c>
      <c r="C7" s="29">
        <v>2</v>
      </c>
      <c r="D7" s="29">
        <v>3</v>
      </c>
      <c r="E7" s="29">
        <v>4</v>
      </c>
      <c r="F7" s="29" t="s">
        <v>16</v>
      </c>
      <c r="G7" s="29">
        <v>6</v>
      </c>
      <c r="H7" s="29" t="s">
        <v>17</v>
      </c>
      <c r="I7" s="29">
        <v>8</v>
      </c>
    </row>
    <row r="8" spans="2:17" s="23" customFormat="1" ht="40.5" customHeight="1" x14ac:dyDescent="0.2">
      <c r="B8" s="13">
        <v>1</v>
      </c>
      <c r="C8" s="8" t="s">
        <v>18</v>
      </c>
      <c r="D8" s="39">
        <f>'Lamp 1'!F9</f>
        <v>0</v>
      </c>
      <c r="E8" s="53">
        <v>5000</v>
      </c>
      <c r="F8" s="53">
        <f>D8*E8</f>
        <v>0</v>
      </c>
      <c r="G8" s="53"/>
      <c r="H8" s="53">
        <v>0</v>
      </c>
      <c r="I8" s="53"/>
      <c r="L8" s="12" t="s">
        <v>61</v>
      </c>
      <c r="M8" s="23" t="s">
        <v>62</v>
      </c>
      <c r="N8" s="12" t="s">
        <v>63</v>
      </c>
      <c r="O8" s="23" t="s">
        <v>64</v>
      </c>
      <c r="P8" s="23" t="s">
        <v>103</v>
      </c>
    </row>
    <row r="9" spans="2:17" s="23" customFormat="1" ht="24.95" customHeight="1" x14ac:dyDescent="0.2">
      <c r="B9" s="13">
        <v>2</v>
      </c>
      <c r="C9" s="8" t="s">
        <v>5</v>
      </c>
      <c r="D9" s="39">
        <f>'Lamp 1'!F10</f>
        <v>0</v>
      </c>
      <c r="E9" s="53">
        <v>5000</v>
      </c>
      <c r="F9" s="53">
        <f>D9*E9</f>
        <v>0</v>
      </c>
      <c r="G9" s="53"/>
      <c r="H9" s="53">
        <v>0</v>
      </c>
      <c r="I9" s="53">
        <f>H9</f>
        <v>0</v>
      </c>
      <c r="O9" s="23" t="s">
        <v>65</v>
      </c>
      <c r="P9" s="23" t="s">
        <v>104</v>
      </c>
    </row>
    <row r="10" spans="2:17" s="23" customFormat="1" ht="24.95" customHeight="1" x14ac:dyDescent="0.2">
      <c r="B10" s="40"/>
      <c r="C10" s="33" t="s">
        <v>19</v>
      </c>
      <c r="D10" s="32">
        <f>SUM(D8:D9)</f>
        <v>0</v>
      </c>
      <c r="E10" s="32"/>
      <c r="F10" s="81">
        <f>SUM(F8:F9)</f>
        <v>0</v>
      </c>
      <c r="G10" s="81">
        <f>SUM(G8:G9)</f>
        <v>0</v>
      </c>
      <c r="H10" s="32" t="s">
        <v>58</v>
      </c>
      <c r="I10" s="32" t="s">
        <v>58</v>
      </c>
      <c r="L10" s="12" t="s">
        <v>69</v>
      </c>
      <c r="M10" s="23" t="s">
        <v>70</v>
      </c>
      <c r="N10" s="12" t="s">
        <v>63</v>
      </c>
      <c r="O10" s="23" t="s">
        <v>100</v>
      </c>
    </row>
    <row r="11" spans="2:17" s="23" customFormat="1" ht="24.95" customHeight="1" x14ac:dyDescent="0.2">
      <c r="B11" s="75"/>
      <c r="C11" s="76"/>
      <c r="D11" s="77"/>
      <c r="E11" s="77"/>
      <c r="F11" s="77"/>
      <c r="G11" s="77"/>
      <c r="H11" s="77"/>
      <c r="I11" s="77"/>
      <c r="L11" s="12" t="s">
        <v>72</v>
      </c>
      <c r="M11" s="23" t="s">
        <v>73</v>
      </c>
      <c r="N11" s="12" t="s">
        <v>63</v>
      </c>
      <c r="O11" s="23" t="s">
        <v>101</v>
      </c>
    </row>
    <row r="12" spans="2:17" s="23" customFormat="1" ht="24.95" customHeight="1" x14ac:dyDescent="0.2">
      <c r="B12" s="41"/>
      <c r="C12" s="42"/>
      <c r="D12" s="43"/>
      <c r="E12" s="43"/>
      <c r="F12" s="43"/>
      <c r="G12" s="43"/>
      <c r="H12" s="43"/>
      <c r="I12" s="43"/>
      <c r="L12" s="12" t="s">
        <v>75</v>
      </c>
      <c r="M12" s="23" t="s">
        <v>76</v>
      </c>
      <c r="N12" s="12" t="s">
        <v>63</v>
      </c>
      <c r="O12" s="23" t="s">
        <v>105</v>
      </c>
    </row>
    <row r="13" spans="2:17" ht="72" customHeight="1" x14ac:dyDescent="0.25">
      <c r="B13" s="36" t="s">
        <v>1</v>
      </c>
      <c r="C13" s="37" t="s">
        <v>13</v>
      </c>
      <c r="D13" s="37" t="s">
        <v>21</v>
      </c>
      <c r="E13" s="37" t="s">
        <v>25</v>
      </c>
      <c r="F13" s="37" t="s">
        <v>15</v>
      </c>
      <c r="G13" s="84" t="s">
        <v>22</v>
      </c>
      <c r="H13" s="84" t="s">
        <v>23</v>
      </c>
      <c r="I13" s="84" t="s">
        <v>24</v>
      </c>
      <c r="N13" s="44" t="s">
        <v>63</v>
      </c>
      <c r="O13" s="24" t="s">
        <v>202</v>
      </c>
    </row>
    <row r="14" spans="2:17" x14ac:dyDescent="0.25">
      <c r="B14" s="29">
        <v>1</v>
      </c>
      <c r="C14" s="29">
        <v>2</v>
      </c>
      <c r="D14" s="29">
        <v>3</v>
      </c>
      <c r="E14" s="29">
        <v>4</v>
      </c>
      <c r="F14" s="29" t="s">
        <v>16</v>
      </c>
      <c r="G14" s="29">
        <v>6</v>
      </c>
      <c r="H14" s="29" t="s">
        <v>17</v>
      </c>
      <c r="I14" s="29">
        <v>8</v>
      </c>
      <c r="L14" s="12" t="s">
        <v>79</v>
      </c>
      <c r="M14" s="23" t="s">
        <v>82</v>
      </c>
      <c r="N14" s="12" t="s">
        <v>63</v>
      </c>
      <c r="O14" s="23" t="s">
        <v>64</v>
      </c>
      <c r="P14" s="23" t="s">
        <v>106</v>
      </c>
    </row>
    <row r="15" spans="2:17" ht="24.95" customHeight="1" x14ac:dyDescent="0.25">
      <c r="B15" s="8">
        <v>1</v>
      </c>
      <c r="C15" s="8" t="s">
        <v>7</v>
      </c>
      <c r="D15" s="39">
        <f>'Lamp 1'!F12</f>
        <v>0</v>
      </c>
      <c r="E15" s="39"/>
      <c r="F15" s="39">
        <f>D15*E15</f>
        <v>0</v>
      </c>
      <c r="G15" s="39"/>
      <c r="H15" s="39">
        <f>F15-G15</f>
        <v>0</v>
      </c>
      <c r="I15" s="39"/>
      <c r="L15" s="12" t="s">
        <v>84</v>
      </c>
      <c r="M15" s="23" t="s">
        <v>85</v>
      </c>
      <c r="N15" s="12" t="s">
        <v>63</v>
      </c>
      <c r="O15" s="23" t="s">
        <v>64</v>
      </c>
      <c r="P15" s="23" t="s">
        <v>196</v>
      </c>
      <c r="Q15" s="23"/>
    </row>
    <row r="16" spans="2:17" ht="24.95" customHeight="1" x14ac:dyDescent="0.25">
      <c r="B16" s="30"/>
      <c r="C16" s="33" t="s">
        <v>19</v>
      </c>
      <c r="D16" s="32">
        <f>SUM(D15)</f>
        <v>0</v>
      </c>
      <c r="E16" s="32"/>
      <c r="F16" s="32">
        <f>SUM(F15)</f>
        <v>0</v>
      </c>
      <c r="G16" s="32">
        <f>SUM(G15)</f>
        <v>0</v>
      </c>
      <c r="H16" s="32">
        <f>SUM(H15)</f>
        <v>0</v>
      </c>
      <c r="I16" s="32">
        <f>SUM(I15)</f>
        <v>0</v>
      </c>
      <c r="O16" s="23" t="s">
        <v>65</v>
      </c>
      <c r="P16" s="23" t="s">
        <v>197</v>
      </c>
      <c r="Q16" s="23"/>
    </row>
    <row r="17" spans="2:16" ht="29.45" customHeight="1" x14ac:dyDescent="0.25">
      <c r="P17" s="23" t="s">
        <v>194</v>
      </c>
    </row>
    <row r="18" spans="2:16" x14ac:dyDescent="0.25">
      <c r="B18" s="20" t="s">
        <v>90</v>
      </c>
    </row>
    <row r="19" spans="2:16" x14ac:dyDescent="0.25">
      <c r="B19" s="1" t="s">
        <v>143</v>
      </c>
      <c r="G19" s="1" t="s">
        <v>220</v>
      </c>
    </row>
    <row r="20" spans="2:16" x14ac:dyDescent="0.25">
      <c r="B20" s="1" t="s">
        <v>144</v>
      </c>
      <c r="E20" s="79"/>
      <c r="G20" s="1" t="s">
        <v>182</v>
      </c>
    </row>
    <row r="21" spans="2:16" x14ac:dyDescent="0.25">
      <c r="E21" s="79"/>
    </row>
    <row r="22" spans="2:16" x14ac:dyDescent="0.25">
      <c r="G22" s="20" t="s">
        <v>80</v>
      </c>
    </row>
    <row r="24" spans="2:16" x14ac:dyDescent="0.25">
      <c r="G24" s="50" t="s">
        <v>147</v>
      </c>
    </row>
    <row r="25" spans="2:16" x14ac:dyDescent="0.25">
      <c r="F25" s="7"/>
      <c r="G25" s="1" t="s">
        <v>93</v>
      </c>
      <c r="H25"/>
    </row>
    <row r="26" spans="2:16" x14ac:dyDescent="0.25">
      <c r="F26" s="7"/>
      <c r="H26"/>
    </row>
  </sheetData>
  <mergeCells count="1">
    <mergeCell ref="B4:I4"/>
  </mergeCells>
  <pageMargins left="0.42" right="0.34" top="0.24" bottom="0.32" header="0.3" footer="0.16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opLeftCell="A2" zoomScale="84" zoomScaleNormal="84" workbookViewId="0">
      <pane xSplit="15210" ySplit="2580" topLeftCell="M13" activePane="bottomLeft"/>
      <selection activeCell="A2" sqref="A2"/>
      <selection pane="topRight" activeCell="K2" sqref="K2"/>
      <selection pane="bottomLeft" activeCell="G16" sqref="G16"/>
      <selection pane="bottomRight" activeCell="P15" sqref="P15:P16"/>
    </sheetView>
  </sheetViews>
  <sheetFormatPr defaultColWidth="9" defaultRowHeight="15" x14ac:dyDescent="0.25"/>
  <cols>
    <col min="1" max="1" width="9" style="1"/>
    <col min="2" max="2" width="5.625" style="1" customWidth="1"/>
    <col min="3" max="3" width="22.625" style="1" customWidth="1"/>
    <col min="4" max="6" width="15.375" style="1" customWidth="1"/>
    <col min="7" max="9" width="18.375" style="1" customWidth="1"/>
    <col min="10" max="11" width="9" style="1"/>
    <col min="12" max="12" width="2.625" style="1" customWidth="1"/>
    <col min="13" max="13" width="9" style="1"/>
    <col min="14" max="15" width="2.625" style="1" customWidth="1"/>
    <col min="16" max="16384" width="9" style="1"/>
  </cols>
  <sheetData>
    <row r="1" spans="2:16" x14ac:dyDescent="0.25">
      <c r="I1" s="28" t="s">
        <v>49</v>
      </c>
    </row>
    <row r="3" spans="2:16" ht="15.75" x14ac:dyDescent="0.25">
      <c r="B3" s="102" t="s">
        <v>156</v>
      </c>
      <c r="C3" s="102"/>
      <c r="D3" s="102"/>
      <c r="E3" s="102"/>
      <c r="F3" s="102"/>
      <c r="G3" s="102"/>
      <c r="H3" s="102"/>
      <c r="I3" s="102"/>
    </row>
    <row r="5" spans="2:16" s="5" customFormat="1" ht="78" customHeight="1" x14ac:dyDescent="0.3">
      <c r="B5" s="33" t="s">
        <v>1</v>
      </c>
      <c r="C5" s="33" t="s">
        <v>13</v>
      </c>
      <c r="D5" s="34" t="s">
        <v>157</v>
      </c>
      <c r="E5" s="34" t="s">
        <v>47</v>
      </c>
      <c r="F5" s="34" t="s">
        <v>44</v>
      </c>
      <c r="G5" s="34" t="s">
        <v>158</v>
      </c>
      <c r="H5" s="34" t="s">
        <v>159</v>
      </c>
      <c r="I5" s="34" t="s">
        <v>160</v>
      </c>
      <c r="L5" s="38" t="s">
        <v>126</v>
      </c>
      <c r="M5" s="16"/>
      <c r="N5" s="16"/>
      <c r="O5" s="16"/>
      <c r="P5" s="16"/>
    </row>
    <row r="6" spans="2:16" ht="15" customHeight="1" x14ac:dyDescent="0.25">
      <c r="B6" s="29">
        <v>1</v>
      </c>
      <c r="C6" s="29">
        <v>2</v>
      </c>
      <c r="D6" s="29">
        <v>3</v>
      </c>
      <c r="E6" s="29">
        <v>4</v>
      </c>
      <c r="F6" s="29" t="s">
        <v>48</v>
      </c>
      <c r="G6" s="29">
        <v>6</v>
      </c>
      <c r="H6" s="29">
        <v>7</v>
      </c>
      <c r="I6" s="29">
        <v>8</v>
      </c>
    </row>
    <row r="7" spans="2:16" ht="47.25" customHeight="1" x14ac:dyDescent="0.25">
      <c r="B7" s="10">
        <v>1</v>
      </c>
      <c r="C7" s="11" t="s">
        <v>4</v>
      </c>
      <c r="D7" s="10">
        <f>'Lamp 1'!F16</f>
        <v>0</v>
      </c>
      <c r="E7" s="54">
        <v>5000</v>
      </c>
      <c r="F7" s="54">
        <f>D7*E7</f>
        <v>0</v>
      </c>
      <c r="G7" s="54"/>
      <c r="H7" s="54">
        <v>1645000</v>
      </c>
      <c r="I7" s="54">
        <f>H7</f>
        <v>1645000</v>
      </c>
      <c r="L7" s="12" t="s">
        <v>61</v>
      </c>
      <c r="M7" s="23" t="s">
        <v>62</v>
      </c>
      <c r="N7" s="12" t="s">
        <v>63</v>
      </c>
      <c r="O7" s="23" t="s">
        <v>64</v>
      </c>
      <c r="P7" s="23" t="s">
        <v>199</v>
      </c>
    </row>
    <row r="8" spans="2:16" ht="34.5" customHeight="1" x14ac:dyDescent="0.25">
      <c r="B8" s="10">
        <v>2</v>
      </c>
      <c r="C8" s="11" t="s">
        <v>5</v>
      </c>
      <c r="D8" s="10">
        <f>'Lamp 1'!F17</f>
        <v>0</v>
      </c>
      <c r="E8" s="54">
        <v>5000</v>
      </c>
      <c r="F8" s="54">
        <f>D8*E8</f>
        <v>0</v>
      </c>
      <c r="G8" s="54"/>
      <c r="H8" s="54">
        <v>0</v>
      </c>
      <c r="I8" s="54">
        <f>H8</f>
        <v>0</v>
      </c>
      <c r="L8" s="23"/>
      <c r="M8" s="23"/>
      <c r="N8" s="23"/>
      <c r="O8" s="23" t="s">
        <v>65</v>
      </c>
      <c r="P8" s="23" t="s">
        <v>200</v>
      </c>
    </row>
    <row r="9" spans="2:16" ht="24.95" customHeight="1" x14ac:dyDescent="0.25">
      <c r="B9" s="31"/>
      <c r="C9" s="33" t="s">
        <v>19</v>
      </c>
      <c r="D9" s="33">
        <f>SUM(D7:D8)</f>
        <v>0</v>
      </c>
      <c r="E9" s="33" t="s">
        <v>46</v>
      </c>
      <c r="F9" s="83">
        <f>SUM(F7:F8)</f>
        <v>0</v>
      </c>
      <c r="G9" s="83">
        <f>SUM(G7:G8)</f>
        <v>0</v>
      </c>
      <c r="H9" s="83">
        <f>SUM(H7:H8)</f>
        <v>1645000</v>
      </c>
      <c r="I9" s="83">
        <f>SUM(I7:I8)</f>
        <v>1645000</v>
      </c>
      <c r="L9" s="12" t="s">
        <v>69</v>
      </c>
      <c r="M9" s="23" t="s">
        <v>70</v>
      </c>
      <c r="N9" s="12" t="s">
        <v>63</v>
      </c>
      <c r="O9" s="23" t="s">
        <v>100</v>
      </c>
      <c r="P9" s="23"/>
    </row>
    <row r="10" spans="2:16" ht="16.5" customHeight="1" x14ac:dyDescent="0.25">
      <c r="L10" s="12" t="s">
        <v>72</v>
      </c>
      <c r="M10" s="23" t="s">
        <v>73</v>
      </c>
      <c r="N10" s="12" t="s">
        <v>63</v>
      </c>
      <c r="O10" s="23" t="s">
        <v>101</v>
      </c>
      <c r="P10" s="23"/>
    </row>
    <row r="11" spans="2:16" s="5" customFormat="1" ht="76.5" customHeight="1" x14ac:dyDescent="0.2">
      <c r="B11" s="33" t="s">
        <v>1</v>
      </c>
      <c r="C11" s="33" t="s">
        <v>13</v>
      </c>
      <c r="D11" s="84" t="s">
        <v>183</v>
      </c>
      <c r="E11" s="84" t="s">
        <v>25</v>
      </c>
      <c r="F11" s="84" t="s">
        <v>15</v>
      </c>
      <c r="G11" s="84" t="s">
        <v>184</v>
      </c>
      <c r="H11" s="84" t="s">
        <v>185</v>
      </c>
      <c r="I11" s="84" t="s">
        <v>186</v>
      </c>
      <c r="L11" s="12" t="s">
        <v>75</v>
      </c>
      <c r="M11" s="23" t="s">
        <v>76</v>
      </c>
      <c r="N11" s="12" t="s">
        <v>63</v>
      </c>
      <c r="O11" s="23" t="s">
        <v>64</v>
      </c>
      <c r="P11" s="23" t="s">
        <v>201</v>
      </c>
    </row>
    <row r="12" spans="2:16" x14ac:dyDescent="0.25">
      <c r="B12" s="45">
        <v>1</v>
      </c>
      <c r="C12" s="45">
        <v>2</v>
      </c>
      <c r="D12" s="45">
        <v>3</v>
      </c>
      <c r="E12" s="45">
        <v>4</v>
      </c>
      <c r="F12" s="45" t="s">
        <v>48</v>
      </c>
      <c r="G12" s="45">
        <v>6</v>
      </c>
      <c r="H12" s="45">
        <v>7</v>
      </c>
      <c r="I12" s="45">
        <v>8</v>
      </c>
      <c r="N12" s="44" t="s">
        <v>63</v>
      </c>
      <c r="O12" s="23" t="s">
        <v>65</v>
      </c>
      <c r="P12" s="24" t="s">
        <v>203</v>
      </c>
    </row>
    <row r="13" spans="2:16" ht="36" customHeight="1" x14ac:dyDescent="0.25">
      <c r="B13" s="10">
        <v>1</v>
      </c>
      <c r="C13" s="11" t="s">
        <v>7</v>
      </c>
      <c r="D13" s="10"/>
      <c r="E13" s="10"/>
      <c r="F13" s="10"/>
      <c r="G13" s="10"/>
      <c r="H13" s="10"/>
      <c r="I13" s="10"/>
      <c r="L13" s="12" t="s">
        <v>79</v>
      </c>
      <c r="M13" s="23" t="s">
        <v>82</v>
      </c>
      <c r="N13" s="12" t="s">
        <v>63</v>
      </c>
      <c r="O13" s="23" t="s">
        <v>64</v>
      </c>
      <c r="P13" s="23" t="s">
        <v>204</v>
      </c>
    </row>
    <row r="14" spans="2:16" ht="24.95" customHeight="1" x14ac:dyDescent="0.25">
      <c r="B14" s="31"/>
      <c r="C14" s="33" t="s">
        <v>19</v>
      </c>
      <c r="D14" s="33">
        <f>SUM(D13)</f>
        <v>0</v>
      </c>
      <c r="E14" s="33" t="s">
        <v>46</v>
      </c>
      <c r="F14" s="33">
        <f>SUM(F13)</f>
        <v>0</v>
      </c>
      <c r="G14" s="33">
        <f>SUM(G13)</f>
        <v>0</v>
      </c>
      <c r="H14" s="33">
        <f>SUM(H13)</f>
        <v>0</v>
      </c>
      <c r="I14" s="33">
        <f>SUM(I13)</f>
        <v>0</v>
      </c>
      <c r="M14" s="23" t="s">
        <v>85</v>
      </c>
      <c r="N14" s="12" t="s">
        <v>63</v>
      </c>
      <c r="O14" s="23" t="s">
        <v>64</v>
      </c>
      <c r="P14" s="23" t="s">
        <v>205</v>
      </c>
    </row>
    <row r="15" spans="2:16" x14ac:dyDescent="0.25">
      <c r="O15" s="23" t="s">
        <v>65</v>
      </c>
      <c r="P15" s="23" t="s">
        <v>198</v>
      </c>
    </row>
    <row r="16" spans="2:16" x14ac:dyDescent="0.25">
      <c r="B16" s="20" t="s">
        <v>90</v>
      </c>
      <c r="G16" s="1" t="s">
        <v>220</v>
      </c>
      <c r="L16" s="12" t="s">
        <v>84</v>
      </c>
      <c r="P16" s="23" t="s">
        <v>194</v>
      </c>
    </row>
    <row r="17" spans="2:9" x14ac:dyDescent="0.25">
      <c r="B17" s="1" t="s">
        <v>141</v>
      </c>
      <c r="G17" s="1" t="s">
        <v>59</v>
      </c>
    </row>
    <row r="18" spans="2:9" x14ac:dyDescent="0.25">
      <c r="B18" s="1" t="s">
        <v>142</v>
      </c>
      <c r="E18" s="79">
        <f>G9+H9</f>
        <v>1645000</v>
      </c>
    </row>
    <row r="19" spans="2:9" x14ac:dyDescent="0.25">
      <c r="E19" s="79">
        <f>E18/5000</f>
        <v>329</v>
      </c>
      <c r="G19" s="20" t="s">
        <v>80</v>
      </c>
    </row>
    <row r="20" spans="2:9" x14ac:dyDescent="0.25">
      <c r="E20" s="79">
        <f>E19+205</f>
        <v>534</v>
      </c>
      <c r="I20" s="78"/>
    </row>
    <row r="21" spans="2:9" x14ac:dyDescent="0.25">
      <c r="G21" s="18" t="s">
        <v>92</v>
      </c>
    </row>
    <row r="22" spans="2:9" x14ac:dyDescent="0.25">
      <c r="G22" s="1" t="s">
        <v>102</v>
      </c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31"/>
  <sheetViews>
    <sheetView topLeftCell="G10" zoomScale="96" zoomScaleNormal="96" workbookViewId="0">
      <selection activeCell="O13" sqref="O13"/>
    </sheetView>
  </sheetViews>
  <sheetFormatPr defaultColWidth="9" defaultRowHeight="15" x14ac:dyDescent="0.25"/>
  <cols>
    <col min="1" max="1" width="9" style="1"/>
    <col min="2" max="2" width="4.625" style="1" customWidth="1"/>
    <col min="3" max="3" width="22.25" style="1" bestFit="1" customWidth="1"/>
    <col min="4" max="4" width="24.625" style="1" bestFit="1" customWidth="1"/>
    <col min="5" max="7" width="15.625" style="1" customWidth="1"/>
    <col min="8" max="8" width="21.25" style="1" bestFit="1" customWidth="1"/>
    <col min="9" max="9" width="15.625" style="1" customWidth="1"/>
    <col min="10" max="11" width="9" style="1"/>
    <col min="12" max="12" width="2.875" style="1" customWidth="1"/>
    <col min="13" max="13" width="9" style="1"/>
    <col min="14" max="14" width="2" style="1" customWidth="1"/>
    <col min="15" max="15" width="2.625" style="1" customWidth="1"/>
    <col min="16" max="16384" width="9" style="1"/>
  </cols>
  <sheetData>
    <row r="2" spans="2:16" x14ac:dyDescent="0.25">
      <c r="I2" s="28" t="s">
        <v>53</v>
      </c>
    </row>
    <row r="4" spans="2:16" s="21" customFormat="1" ht="20.100000000000001" customHeight="1" x14ac:dyDescent="0.2">
      <c r="B4" s="103" t="s">
        <v>163</v>
      </c>
      <c r="C4" s="103"/>
      <c r="D4" s="103"/>
      <c r="E4" s="103"/>
      <c r="F4" s="103"/>
      <c r="G4" s="103"/>
      <c r="H4" s="103"/>
      <c r="I4" s="103"/>
    </row>
    <row r="5" spans="2:16" s="21" customFormat="1" ht="20.100000000000001" customHeight="1" x14ac:dyDescent="0.2">
      <c r="B5" s="103" t="s">
        <v>161</v>
      </c>
      <c r="C5" s="103"/>
      <c r="D5" s="103"/>
      <c r="E5" s="103"/>
      <c r="F5" s="103"/>
      <c r="G5" s="103"/>
      <c r="H5" s="103"/>
      <c r="I5" s="103"/>
    </row>
    <row r="7" spans="2:16" s="5" customFormat="1" ht="42.75" x14ac:dyDescent="0.3">
      <c r="B7" s="33" t="s">
        <v>1</v>
      </c>
      <c r="C7" s="33" t="s">
        <v>27</v>
      </c>
      <c r="D7" s="34" t="s">
        <v>42</v>
      </c>
      <c r="E7" s="34" t="s">
        <v>43</v>
      </c>
      <c r="F7" s="34" t="s">
        <v>107</v>
      </c>
      <c r="G7" s="34" t="s">
        <v>45</v>
      </c>
      <c r="H7" s="34" t="s">
        <v>31</v>
      </c>
      <c r="I7" s="34" t="s">
        <v>32</v>
      </c>
      <c r="L7" s="38" t="s">
        <v>109</v>
      </c>
      <c r="M7" s="16"/>
      <c r="N7" s="16"/>
      <c r="O7" s="16"/>
      <c r="P7" s="16"/>
    </row>
    <row r="8" spans="2:16" x14ac:dyDescent="0.25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 t="s">
        <v>37</v>
      </c>
      <c r="H8" s="29">
        <v>7</v>
      </c>
      <c r="I8" s="29">
        <v>8</v>
      </c>
    </row>
    <row r="9" spans="2:16" x14ac:dyDescent="0.25">
      <c r="B9" s="2">
        <v>1</v>
      </c>
      <c r="C9" s="70"/>
      <c r="D9" s="71"/>
      <c r="E9" s="72"/>
      <c r="F9" s="72"/>
      <c r="G9" s="72">
        <f>E9-F9</f>
        <v>0</v>
      </c>
      <c r="H9" s="71"/>
      <c r="I9" s="2"/>
      <c r="L9" s="12" t="s">
        <v>61</v>
      </c>
      <c r="M9" s="23" t="s">
        <v>110</v>
      </c>
      <c r="N9" s="12" t="s">
        <v>63</v>
      </c>
      <c r="O9" s="23" t="s">
        <v>208</v>
      </c>
    </row>
    <row r="10" spans="2:16" x14ac:dyDescent="0.25">
      <c r="B10" s="2">
        <v>2</v>
      </c>
      <c r="C10" s="70"/>
      <c r="D10" s="71"/>
      <c r="E10" s="73"/>
      <c r="F10" s="73"/>
      <c r="G10" s="72">
        <f t="shared" ref="G10:G20" si="0">E10-F10</f>
        <v>0</v>
      </c>
      <c r="H10" s="71"/>
      <c r="I10" s="2"/>
      <c r="O10" s="1" t="s">
        <v>209</v>
      </c>
    </row>
    <row r="11" spans="2:16" x14ac:dyDescent="0.25">
      <c r="B11" s="2">
        <v>3</v>
      </c>
      <c r="C11" s="70"/>
      <c r="D11" s="71"/>
      <c r="E11" s="73"/>
      <c r="F11" s="73"/>
      <c r="G11" s="72">
        <f t="shared" si="0"/>
        <v>0</v>
      </c>
      <c r="H11" s="71"/>
      <c r="I11" s="2"/>
      <c r="L11" s="12" t="s">
        <v>69</v>
      </c>
      <c r="M11" s="23" t="s">
        <v>62</v>
      </c>
      <c r="N11" s="12" t="s">
        <v>63</v>
      </c>
      <c r="O11" s="23" t="s">
        <v>210</v>
      </c>
    </row>
    <row r="12" spans="2:16" x14ac:dyDescent="0.25">
      <c r="B12" s="2">
        <v>4</v>
      </c>
      <c r="C12" s="70"/>
      <c r="D12" s="71"/>
      <c r="E12" s="73"/>
      <c r="F12" s="73"/>
      <c r="G12" s="72">
        <f t="shared" si="0"/>
        <v>0</v>
      </c>
      <c r="H12" s="71"/>
      <c r="I12" s="4"/>
      <c r="O12" s="1" t="s">
        <v>211</v>
      </c>
    </row>
    <row r="13" spans="2:16" x14ac:dyDescent="0.25">
      <c r="B13" s="2">
        <v>5</v>
      </c>
      <c r="C13" s="70"/>
      <c r="D13" s="71"/>
      <c r="E13" s="73"/>
      <c r="F13" s="73"/>
      <c r="G13" s="72">
        <f t="shared" si="0"/>
        <v>0</v>
      </c>
      <c r="H13" s="71"/>
      <c r="I13" s="4"/>
      <c r="L13" s="12" t="s">
        <v>72</v>
      </c>
      <c r="M13" s="23" t="s">
        <v>70</v>
      </c>
      <c r="N13" s="12" t="s">
        <v>63</v>
      </c>
      <c r="O13" s="23" t="s">
        <v>111</v>
      </c>
    </row>
    <row r="14" spans="2:16" x14ac:dyDescent="0.25">
      <c r="B14" s="2">
        <v>6</v>
      </c>
      <c r="C14" s="70"/>
      <c r="D14" s="71"/>
      <c r="E14" s="73"/>
      <c r="F14" s="73"/>
      <c r="G14" s="72">
        <f t="shared" si="0"/>
        <v>0</v>
      </c>
      <c r="H14" s="71"/>
      <c r="I14" s="4"/>
      <c r="L14" s="12" t="s">
        <v>75</v>
      </c>
      <c r="M14" s="23" t="s">
        <v>73</v>
      </c>
      <c r="N14" s="12" t="s">
        <v>63</v>
      </c>
      <c r="O14" s="23" t="s">
        <v>112</v>
      </c>
    </row>
    <row r="15" spans="2:16" ht="20.100000000000001" customHeight="1" x14ac:dyDescent="0.25">
      <c r="B15" s="4"/>
      <c r="C15" s="4"/>
      <c r="D15" s="4"/>
      <c r="E15" s="4"/>
      <c r="F15" s="4"/>
      <c r="G15" s="72">
        <f t="shared" si="0"/>
        <v>0</v>
      </c>
      <c r="H15" s="71"/>
      <c r="I15" s="4"/>
      <c r="L15" s="12" t="s">
        <v>79</v>
      </c>
      <c r="M15" s="23" t="s">
        <v>76</v>
      </c>
      <c r="N15" s="12" t="s">
        <v>63</v>
      </c>
      <c r="O15" s="23" t="s">
        <v>113</v>
      </c>
    </row>
    <row r="16" spans="2:16" ht="20.100000000000001" customHeight="1" x14ac:dyDescent="0.25">
      <c r="B16" s="4"/>
      <c r="C16" s="4"/>
      <c r="D16" s="4"/>
      <c r="E16" s="4"/>
      <c r="F16" s="4"/>
      <c r="G16" s="72">
        <f t="shared" si="0"/>
        <v>0</v>
      </c>
      <c r="H16" s="4"/>
      <c r="I16" s="4"/>
      <c r="L16" s="12" t="s">
        <v>84</v>
      </c>
      <c r="M16" s="23" t="s">
        <v>82</v>
      </c>
      <c r="N16" s="12" t="s">
        <v>63</v>
      </c>
      <c r="O16" s="23" t="s">
        <v>114</v>
      </c>
    </row>
    <row r="17" spans="2:15" ht="20.100000000000001" customHeight="1" x14ac:dyDescent="0.25">
      <c r="B17" s="4"/>
      <c r="C17" s="4"/>
      <c r="D17" s="4"/>
      <c r="E17" s="4"/>
      <c r="F17" s="4"/>
      <c r="G17" s="72">
        <f t="shared" si="0"/>
        <v>0</v>
      </c>
      <c r="H17" s="4"/>
      <c r="I17" s="4"/>
      <c r="L17" s="12" t="s">
        <v>88</v>
      </c>
      <c r="M17" s="23" t="s">
        <v>85</v>
      </c>
      <c r="N17" s="12" t="s">
        <v>63</v>
      </c>
      <c r="O17" s="23" t="s">
        <v>32</v>
      </c>
    </row>
    <row r="18" spans="2:15" ht="20.100000000000001" customHeight="1" x14ac:dyDescent="0.25">
      <c r="B18" s="4"/>
      <c r="C18" s="4"/>
      <c r="D18" s="4"/>
      <c r="E18" s="4"/>
      <c r="F18" s="4"/>
      <c r="G18" s="72">
        <f t="shared" si="0"/>
        <v>0</v>
      </c>
      <c r="H18" s="4"/>
      <c r="I18" s="4"/>
      <c r="L18" s="12">
        <v>8</v>
      </c>
      <c r="M18" s="23" t="s">
        <v>206</v>
      </c>
    </row>
    <row r="19" spans="2:15" ht="20.100000000000001" customHeight="1" x14ac:dyDescent="0.25">
      <c r="B19" s="10"/>
      <c r="C19" s="11"/>
      <c r="D19" s="10"/>
      <c r="E19" s="10"/>
      <c r="F19" s="10"/>
      <c r="G19" s="72">
        <f t="shared" si="0"/>
        <v>0</v>
      </c>
      <c r="H19" s="10"/>
      <c r="I19" s="10"/>
      <c r="M19" s="23" t="s">
        <v>207</v>
      </c>
    </row>
    <row r="20" spans="2:15" ht="20.100000000000001" customHeight="1" x14ac:dyDescent="0.25">
      <c r="B20" s="10"/>
      <c r="C20" s="11"/>
      <c r="D20" s="10"/>
      <c r="E20" s="10"/>
      <c r="F20" s="10"/>
      <c r="G20" s="72">
        <f t="shared" si="0"/>
        <v>0</v>
      </c>
      <c r="H20" s="10"/>
      <c r="I20" s="10"/>
      <c r="L20" s="12">
        <v>9</v>
      </c>
      <c r="M20" s="23" t="s">
        <v>136</v>
      </c>
    </row>
    <row r="21" spans="2:15" ht="20.100000000000001" customHeight="1" x14ac:dyDescent="0.25">
      <c r="B21" s="30"/>
      <c r="C21" s="33" t="s">
        <v>19</v>
      </c>
      <c r="D21" s="33"/>
      <c r="E21" s="33">
        <f>SUM(E9:E20)</f>
        <v>0</v>
      </c>
      <c r="F21" s="33">
        <f>SUM(F9:F20)</f>
        <v>0</v>
      </c>
      <c r="G21" s="33">
        <f>SUM(G9:G20)</f>
        <v>0</v>
      </c>
      <c r="H21" s="33"/>
      <c r="I21" s="33"/>
    </row>
    <row r="23" spans="2:15" s="23" customFormat="1" ht="20.100000000000001" customHeight="1" x14ac:dyDescent="0.2">
      <c r="G23" s="23" t="s">
        <v>162</v>
      </c>
    </row>
    <row r="24" spans="2:15" s="23" customFormat="1" ht="20.100000000000001" customHeight="1" x14ac:dyDescent="0.2">
      <c r="G24" s="23" t="s">
        <v>59</v>
      </c>
    </row>
    <row r="27" spans="2:15" x14ac:dyDescent="0.25">
      <c r="G27" s="20" t="s">
        <v>80</v>
      </c>
    </row>
    <row r="30" spans="2:15" s="23" customFormat="1" ht="20.100000000000001" customHeight="1" x14ac:dyDescent="0.2">
      <c r="G30" s="46" t="s">
        <v>92</v>
      </c>
    </row>
    <row r="31" spans="2:15" s="23" customFormat="1" ht="20.100000000000001" customHeight="1" x14ac:dyDescent="0.2">
      <c r="G31" s="23" t="s">
        <v>108</v>
      </c>
    </row>
  </sheetData>
  <mergeCells count="2">
    <mergeCell ref="B4:I4"/>
    <mergeCell ref="B5:I5"/>
  </mergeCells>
  <pageMargins left="1.1200000000000001" right="0.70866141732283472" top="0.35" bottom="0.21" header="0.31496062992125984" footer="0.31496062992125984"/>
  <pageSetup paperSize="5" orientation="landscape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8"/>
  <sheetViews>
    <sheetView topLeftCell="C16" zoomScaleNormal="100" workbookViewId="0">
      <selection activeCell="C8" sqref="C8"/>
    </sheetView>
  </sheetViews>
  <sheetFormatPr defaultColWidth="9" defaultRowHeight="15" x14ac:dyDescent="0.25"/>
  <cols>
    <col min="1" max="1" width="9" style="1"/>
    <col min="2" max="2" width="6.625" style="1" customWidth="1"/>
    <col min="3" max="3" width="19.625" style="1" customWidth="1"/>
    <col min="4" max="4" width="17.875" style="1" customWidth="1"/>
    <col min="5" max="7" width="18" style="1" customWidth="1"/>
    <col min="8" max="8" width="17.875" style="1" customWidth="1"/>
    <col min="9" max="10" width="9" style="1"/>
    <col min="11" max="11" width="4.125" style="1" customWidth="1"/>
    <col min="12" max="12" width="9" style="1"/>
    <col min="13" max="13" width="2.875" style="1" customWidth="1"/>
    <col min="14" max="16384" width="9" style="1"/>
  </cols>
  <sheetData>
    <row r="2" spans="2:14" x14ac:dyDescent="0.25">
      <c r="H2" s="28" t="s">
        <v>55</v>
      </c>
    </row>
    <row r="4" spans="2:14" s="23" customFormat="1" ht="20.100000000000001" customHeight="1" x14ac:dyDescent="0.2">
      <c r="B4" s="103" t="s">
        <v>54</v>
      </c>
      <c r="C4" s="103"/>
      <c r="D4" s="103"/>
      <c r="E4" s="103"/>
      <c r="F4" s="103"/>
      <c r="G4" s="103"/>
      <c r="H4" s="103"/>
    </row>
    <row r="5" spans="2:14" s="23" customFormat="1" ht="20.100000000000001" customHeight="1" x14ac:dyDescent="0.2">
      <c r="B5" s="103" t="s">
        <v>164</v>
      </c>
      <c r="C5" s="103"/>
      <c r="D5" s="103"/>
      <c r="E5" s="103"/>
      <c r="F5" s="103"/>
      <c r="G5" s="103"/>
      <c r="H5" s="103"/>
    </row>
    <row r="7" spans="2:14" ht="51" customHeight="1" x14ac:dyDescent="0.3">
      <c r="B7" s="37" t="s">
        <v>1</v>
      </c>
      <c r="C7" s="37" t="s">
        <v>27</v>
      </c>
      <c r="D7" s="37" t="s">
        <v>28</v>
      </c>
      <c r="E7" s="37" t="s">
        <v>29</v>
      </c>
      <c r="F7" s="37" t="s">
        <v>30</v>
      </c>
      <c r="G7" s="37" t="s">
        <v>31</v>
      </c>
      <c r="H7" s="37" t="s">
        <v>32</v>
      </c>
      <c r="K7" s="38" t="s">
        <v>116</v>
      </c>
      <c r="L7" s="16"/>
      <c r="M7" s="16"/>
      <c r="N7" s="16"/>
    </row>
    <row r="8" spans="2:14" x14ac:dyDescent="0.25">
      <c r="B8" s="29">
        <v>1</v>
      </c>
      <c r="C8" s="29">
        <v>2</v>
      </c>
      <c r="D8" s="29">
        <v>3</v>
      </c>
      <c r="E8" s="29">
        <v>4</v>
      </c>
      <c r="F8" s="29" t="s">
        <v>33</v>
      </c>
      <c r="G8" s="29">
        <v>6</v>
      </c>
      <c r="H8" s="29">
        <v>7</v>
      </c>
    </row>
    <row r="9" spans="2:14" ht="20.100000000000001" customHeight="1" x14ac:dyDescent="0.25">
      <c r="B9" s="2">
        <v>1</v>
      </c>
      <c r="C9" s="2"/>
      <c r="D9" s="2"/>
      <c r="E9" s="2"/>
      <c r="F9" s="2"/>
      <c r="G9" s="2"/>
      <c r="H9" s="2"/>
      <c r="K9" s="12" t="s">
        <v>61</v>
      </c>
      <c r="L9" s="23" t="s">
        <v>110</v>
      </c>
      <c r="M9" s="12" t="s">
        <v>63</v>
      </c>
      <c r="N9" s="23" t="s">
        <v>118</v>
      </c>
    </row>
    <row r="10" spans="2:14" ht="20.100000000000001" customHeight="1" x14ac:dyDescent="0.25">
      <c r="B10" s="2">
        <v>2</v>
      </c>
      <c r="C10" s="2"/>
      <c r="D10" s="2"/>
      <c r="E10" s="2"/>
      <c r="F10" s="2"/>
      <c r="G10" s="2"/>
      <c r="H10" s="2"/>
      <c r="K10" s="12" t="s">
        <v>69</v>
      </c>
      <c r="L10" s="23" t="s">
        <v>62</v>
      </c>
      <c r="M10" s="12" t="s">
        <v>63</v>
      </c>
      <c r="N10" s="23" t="s">
        <v>117</v>
      </c>
    </row>
    <row r="11" spans="2:14" ht="20.100000000000001" customHeight="1" x14ac:dyDescent="0.25">
      <c r="B11" s="2">
        <v>3</v>
      </c>
      <c r="C11" s="2"/>
      <c r="D11" s="2"/>
      <c r="E11" s="2"/>
      <c r="F11" s="2"/>
      <c r="G11" s="2"/>
      <c r="H11" s="2"/>
      <c r="K11" s="12" t="s">
        <v>72</v>
      </c>
      <c r="L11" s="23" t="s">
        <v>70</v>
      </c>
      <c r="M11" s="12" t="s">
        <v>63</v>
      </c>
      <c r="N11" s="23" t="s">
        <v>119</v>
      </c>
    </row>
    <row r="12" spans="2:14" ht="20.100000000000001" customHeight="1" x14ac:dyDescent="0.25">
      <c r="B12" s="2"/>
      <c r="C12" s="2"/>
      <c r="D12" s="2"/>
      <c r="E12" s="2"/>
      <c r="F12" s="2"/>
      <c r="G12" s="2"/>
      <c r="H12" s="2"/>
      <c r="K12" s="12" t="s">
        <v>75</v>
      </c>
      <c r="L12" s="23" t="s">
        <v>73</v>
      </c>
      <c r="M12" s="12" t="s">
        <v>63</v>
      </c>
      <c r="N12" s="23" t="s">
        <v>120</v>
      </c>
    </row>
    <row r="13" spans="2:14" ht="20.100000000000001" customHeight="1" x14ac:dyDescent="0.25">
      <c r="B13" s="2"/>
      <c r="C13" s="3"/>
      <c r="D13" s="3"/>
      <c r="E13" s="3"/>
      <c r="F13" s="3"/>
      <c r="G13" s="3"/>
      <c r="H13" s="3"/>
      <c r="K13" s="12" t="s">
        <v>79</v>
      </c>
      <c r="L13" s="23" t="s">
        <v>76</v>
      </c>
      <c r="M13" s="12" t="s">
        <v>63</v>
      </c>
      <c r="N13" s="23" t="s">
        <v>114</v>
      </c>
    </row>
    <row r="14" spans="2:14" ht="20.100000000000001" customHeight="1" x14ac:dyDescent="0.25">
      <c r="B14" s="2"/>
      <c r="C14" s="3"/>
      <c r="D14" s="3"/>
      <c r="E14" s="3"/>
      <c r="F14" s="3"/>
      <c r="G14" s="3"/>
      <c r="H14" s="3"/>
      <c r="K14" s="12" t="s">
        <v>84</v>
      </c>
      <c r="L14" s="23" t="s">
        <v>82</v>
      </c>
      <c r="M14" s="12" t="s">
        <v>63</v>
      </c>
      <c r="N14" s="23" t="s">
        <v>32</v>
      </c>
    </row>
    <row r="15" spans="2:14" ht="20.100000000000001" customHeight="1" x14ac:dyDescent="0.25">
      <c r="B15" s="2"/>
      <c r="C15" s="3"/>
      <c r="D15" s="3"/>
      <c r="E15" s="3"/>
      <c r="F15" s="3"/>
      <c r="G15" s="3"/>
      <c r="H15" s="3"/>
      <c r="K15" s="23" t="s">
        <v>115</v>
      </c>
      <c r="L15" s="23"/>
      <c r="M15" s="12"/>
      <c r="N15" s="23"/>
    </row>
    <row r="16" spans="2:14" ht="20.100000000000001" customHeight="1" x14ac:dyDescent="0.25">
      <c r="B16" s="2"/>
      <c r="C16" s="3"/>
      <c r="D16" s="3"/>
      <c r="E16" s="3"/>
      <c r="F16" s="3"/>
      <c r="G16" s="3"/>
      <c r="H16" s="3"/>
      <c r="K16" s="23" t="s">
        <v>213</v>
      </c>
    </row>
    <row r="17" spans="2:10" ht="20.100000000000001" customHeight="1" x14ac:dyDescent="0.25">
      <c r="B17" s="2"/>
      <c r="C17" s="3"/>
      <c r="D17" s="3"/>
      <c r="E17" s="3"/>
      <c r="F17" s="3"/>
      <c r="G17" s="3"/>
      <c r="H17" s="3"/>
    </row>
    <row r="18" spans="2:10" ht="20.100000000000001" customHeight="1" x14ac:dyDescent="0.25">
      <c r="B18" s="2"/>
      <c r="C18" s="3"/>
      <c r="D18" s="3"/>
      <c r="E18" s="3"/>
      <c r="F18" s="3"/>
      <c r="G18" s="3"/>
      <c r="H18" s="3"/>
    </row>
    <row r="19" spans="2:10" ht="20.100000000000001" customHeight="1" x14ac:dyDescent="0.25">
      <c r="B19" s="2"/>
      <c r="C19" s="3"/>
      <c r="D19" s="3"/>
      <c r="E19" s="3"/>
      <c r="F19" s="3"/>
      <c r="G19" s="3"/>
      <c r="H19" s="3"/>
    </row>
    <row r="20" spans="2:10" ht="20.100000000000001" customHeight="1" x14ac:dyDescent="0.25">
      <c r="B20" s="2"/>
      <c r="C20" s="3"/>
      <c r="D20" s="3"/>
      <c r="E20" s="3"/>
      <c r="F20" s="3"/>
      <c r="G20" s="3"/>
      <c r="H20" s="3"/>
    </row>
    <row r="21" spans="2:10" s="23" customFormat="1" ht="24.95" customHeight="1" x14ac:dyDescent="0.2">
      <c r="B21" s="48"/>
      <c r="C21" s="33" t="s">
        <v>19</v>
      </c>
      <c r="D21" s="33">
        <f>SUM(D9:D20)</f>
        <v>0</v>
      </c>
      <c r="E21" s="33">
        <f>SUM(E9:E20)</f>
        <v>0</v>
      </c>
      <c r="F21" s="33">
        <f>SUM(F9:F20)</f>
        <v>0</v>
      </c>
      <c r="G21" s="33">
        <f>SUM(G9:G20)</f>
        <v>0</v>
      </c>
      <c r="H21" s="33" t="s">
        <v>51</v>
      </c>
    </row>
    <row r="23" spans="2:10" x14ac:dyDescent="0.25">
      <c r="F23" s="7"/>
      <c r="G23" s="7"/>
      <c r="H23" s="7"/>
    </row>
    <row r="24" spans="2:10" x14ac:dyDescent="0.25">
      <c r="F24" s="7"/>
      <c r="G24" s="1" t="s">
        <v>165</v>
      </c>
      <c r="H24" s="7"/>
    </row>
    <row r="25" spans="2:10" x14ac:dyDescent="0.25">
      <c r="F25" s="7"/>
      <c r="G25" s="1" t="s">
        <v>59</v>
      </c>
      <c r="H25" s="7"/>
    </row>
    <row r="26" spans="2:10" x14ac:dyDescent="0.25">
      <c r="F26" s="7"/>
      <c r="H26" s="7"/>
    </row>
    <row r="27" spans="2:10" x14ac:dyDescent="0.25">
      <c r="F27" s="7"/>
      <c r="H27" s="7"/>
    </row>
    <row r="28" spans="2:10" x14ac:dyDescent="0.25">
      <c r="F28" s="7"/>
      <c r="G28" s="20" t="s">
        <v>80</v>
      </c>
      <c r="H28" s="16"/>
      <c r="I28" s="16"/>
      <c r="J28" s="16"/>
    </row>
    <row r="29" spans="2:10" x14ac:dyDescent="0.25">
      <c r="F29" s="7"/>
    </row>
    <row r="30" spans="2:10" x14ac:dyDescent="0.25">
      <c r="F30" s="7"/>
      <c r="H30" s="23"/>
      <c r="I30" s="12"/>
      <c r="J30" s="23"/>
    </row>
    <row r="31" spans="2:10" x14ac:dyDescent="0.25">
      <c r="F31" s="7"/>
      <c r="G31" s="46" t="s">
        <v>92</v>
      </c>
      <c r="H31" s="23"/>
      <c r="I31" s="12"/>
      <c r="J31" s="23"/>
    </row>
    <row r="32" spans="2:10" x14ac:dyDescent="0.25">
      <c r="G32" s="23" t="s">
        <v>108</v>
      </c>
      <c r="H32" s="23"/>
      <c r="I32" s="12"/>
      <c r="J32" s="23"/>
    </row>
    <row r="33" spans="7:10" x14ac:dyDescent="0.25">
      <c r="G33" s="12"/>
      <c r="H33" s="23"/>
      <c r="I33" s="12"/>
      <c r="J33" s="23"/>
    </row>
    <row r="34" spans="7:10" x14ac:dyDescent="0.25">
      <c r="G34" s="12"/>
      <c r="H34" s="23"/>
      <c r="I34" s="12"/>
      <c r="J34" s="23"/>
    </row>
    <row r="35" spans="7:10" x14ac:dyDescent="0.25">
      <c r="G35" s="12"/>
      <c r="H35" s="23"/>
      <c r="I35" s="12"/>
      <c r="J35" s="23"/>
    </row>
    <row r="36" spans="7:10" x14ac:dyDescent="0.25">
      <c r="G36" s="12"/>
      <c r="H36" s="23"/>
      <c r="I36" s="12"/>
      <c r="J36" s="23"/>
    </row>
    <row r="38" spans="7:10" x14ac:dyDescent="0.25">
      <c r="G38" s="23"/>
    </row>
  </sheetData>
  <mergeCells count="2">
    <mergeCell ref="B5:H5"/>
    <mergeCell ref="B4:H4"/>
  </mergeCells>
  <pageMargins left="0.66" right="0.52" top="0.16" bottom="0.16" header="0.3" footer="0.3"/>
  <pageSetup paperSize="9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opLeftCell="A4" zoomScale="90" zoomScaleNormal="90" workbookViewId="0">
      <selection activeCell="G19" sqref="G19"/>
    </sheetView>
  </sheetViews>
  <sheetFormatPr defaultColWidth="9" defaultRowHeight="15" x14ac:dyDescent="0.25"/>
  <cols>
    <col min="1" max="1" width="9" style="1"/>
    <col min="2" max="2" width="6.625" style="1" customWidth="1"/>
    <col min="3" max="3" width="29.875" style="1" customWidth="1"/>
    <col min="4" max="5" width="13.625" style="1" customWidth="1"/>
    <col min="6" max="6" width="19.375" style="1" customWidth="1"/>
    <col min="7" max="7" width="22.5" style="1" customWidth="1"/>
    <col min="8" max="8" width="22.125" style="1" customWidth="1"/>
    <col min="9" max="10" width="9" style="1"/>
    <col min="11" max="11" width="3.625" style="1" customWidth="1"/>
    <col min="12" max="12" width="9" style="1"/>
    <col min="13" max="13" width="2.875" style="1" customWidth="1"/>
    <col min="14" max="14" width="2.5" style="1" customWidth="1"/>
    <col min="15" max="16384" width="9" style="1"/>
  </cols>
  <sheetData>
    <row r="2" spans="2:15" x14ac:dyDescent="0.25">
      <c r="H2" s="28" t="s">
        <v>56</v>
      </c>
    </row>
    <row r="4" spans="2:15" s="23" customFormat="1" ht="24.95" customHeight="1" x14ac:dyDescent="0.2">
      <c r="B4" s="103" t="s">
        <v>38</v>
      </c>
      <c r="C4" s="103"/>
      <c r="D4" s="103"/>
      <c r="E4" s="103"/>
      <c r="F4" s="103"/>
      <c r="G4" s="103"/>
      <c r="H4" s="103"/>
    </row>
    <row r="6" spans="2:15" ht="63" customHeight="1" x14ac:dyDescent="0.3">
      <c r="B6" s="37" t="s">
        <v>1</v>
      </c>
      <c r="C6" s="37" t="s">
        <v>34</v>
      </c>
      <c r="D6" s="37" t="s">
        <v>35</v>
      </c>
      <c r="E6" s="37" t="s">
        <v>36</v>
      </c>
      <c r="F6" s="37" t="s">
        <v>39</v>
      </c>
      <c r="G6" s="37" t="s">
        <v>40</v>
      </c>
      <c r="H6" s="37" t="s">
        <v>41</v>
      </c>
      <c r="K6" s="38" t="s">
        <v>125</v>
      </c>
      <c r="L6" s="16"/>
      <c r="M6" s="16"/>
      <c r="N6" s="16"/>
    </row>
    <row r="7" spans="2:15" x14ac:dyDescent="0.25"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 t="s">
        <v>37</v>
      </c>
      <c r="H7" s="29">
        <v>7</v>
      </c>
    </row>
    <row r="8" spans="2:15" ht="24.95" customHeight="1" x14ac:dyDescent="0.25">
      <c r="B8" s="63">
        <v>1</v>
      </c>
      <c r="C8" s="64" t="s">
        <v>138</v>
      </c>
      <c r="D8" s="65">
        <v>10000</v>
      </c>
      <c r="E8" s="66"/>
      <c r="F8" s="66"/>
      <c r="G8" s="66">
        <v>0</v>
      </c>
      <c r="H8" s="66">
        <v>0</v>
      </c>
      <c r="K8" s="12" t="s">
        <v>61</v>
      </c>
      <c r="L8" s="23" t="s">
        <v>110</v>
      </c>
      <c r="M8" s="12" t="s">
        <v>63</v>
      </c>
      <c r="N8" s="23" t="s">
        <v>215</v>
      </c>
    </row>
    <row r="9" spans="2:15" ht="24.95" customHeight="1" x14ac:dyDescent="0.25">
      <c r="B9" s="63">
        <v>2</v>
      </c>
      <c r="C9" s="64" t="s">
        <v>139</v>
      </c>
      <c r="D9" s="65">
        <v>5000</v>
      </c>
      <c r="E9" s="65"/>
      <c r="F9" s="66"/>
      <c r="G9" s="66">
        <v>0</v>
      </c>
      <c r="H9" s="66">
        <v>0</v>
      </c>
      <c r="K9" s="12" t="s">
        <v>69</v>
      </c>
      <c r="L9" s="23" t="s">
        <v>62</v>
      </c>
      <c r="M9" s="12" t="s">
        <v>63</v>
      </c>
      <c r="N9" s="23" t="s">
        <v>121</v>
      </c>
    </row>
    <row r="10" spans="2:15" ht="24.95" customHeight="1" x14ac:dyDescent="0.25">
      <c r="B10" s="63">
        <v>3</v>
      </c>
      <c r="C10" s="64" t="s">
        <v>140</v>
      </c>
      <c r="D10" s="67">
        <v>3000</v>
      </c>
      <c r="E10" s="67"/>
      <c r="F10" s="66"/>
      <c r="G10" s="66">
        <v>0</v>
      </c>
      <c r="H10" s="66">
        <v>0</v>
      </c>
      <c r="K10" s="12" t="s">
        <v>72</v>
      </c>
      <c r="L10" s="23" t="s">
        <v>70</v>
      </c>
      <c r="M10" s="12" t="s">
        <v>63</v>
      </c>
      <c r="N10" s="23" t="s">
        <v>122</v>
      </c>
    </row>
    <row r="11" spans="2:15" x14ac:dyDescent="0.25">
      <c r="B11" s="63">
        <v>4</v>
      </c>
      <c r="C11" s="64" t="s">
        <v>214</v>
      </c>
      <c r="D11" s="65"/>
      <c r="E11" s="65"/>
      <c r="F11" s="66"/>
      <c r="G11" s="66"/>
      <c r="H11" s="66"/>
      <c r="K11" s="12" t="s">
        <v>75</v>
      </c>
      <c r="L11" s="23" t="s">
        <v>73</v>
      </c>
      <c r="M11" s="12" t="s">
        <v>63</v>
      </c>
      <c r="N11" s="23" t="s">
        <v>128</v>
      </c>
    </row>
    <row r="12" spans="2:15" ht="24.95" customHeight="1" x14ac:dyDescent="0.25">
      <c r="B12" s="63"/>
      <c r="C12" s="64" t="s">
        <v>212</v>
      </c>
      <c r="D12" s="65"/>
      <c r="E12" s="65"/>
      <c r="F12" s="66"/>
      <c r="G12" s="66"/>
      <c r="H12" s="66"/>
      <c r="N12" s="23" t="s">
        <v>216</v>
      </c>
    </row>
    <row r="13" spans="2:15" x14ac:dyDescent="0.25">
      <c r="B13" s="63"/>
      <c r="C13" s="64"/>
      <c r="D13" s="65"/>
      <c r="E13" s="65"/>
      <c r="F13" s="66"/>
      <c r="G13" s="66"/>
      <c r="H13" s="66"/>
      <c r="K13" s="12" t="s">
        <v>79</v>
      </c>
      <c r="L13" s="23" t="s">
        <v>76</v>
      </c>
      <c r="M13" s="12" t="s">
        <v>63</v>
      </c>
      <c r="N13" s="23" t="s">
        <v>129</v>
      </c>
    </row>
    <row r="14" spans="2:15" x14ac:dyDescent="0.25">
      <c r="B14" s="63"/>
      <c r="C14" s="64"/>
      <c r="D14" s="65"/>
      <c r="E14" s="65"/>
      <c r="F14" s="66"/>
      <c r="G14" s="66"/>
      <c r="H14" s="66"/>
      <c r="K14" s="12" t="s">
        <v>84</v>
      </c>
      <c r="L14" s="23" t="s">
        <v>82</v>
      </c>
      <c r="M14" s="12" t="s">
        <v>63</v>
      </c>
      <c r="N14" s="23" t="s">
        <v>124</v>
      </c>
      <c r="O14" s="23"/>
    </row>
    <row r="15" spans="2:15" x14ac:dyDescent="0.25">
      <c r="B15" s="63"/>
      <c r="C15" s="64"/>
      <c r="D15" s="65"/>
      <c r="E15" s="65"/>
      <c r="F15" s="66"/>
      <c r="G15" s="66"/>
      <c r="H15" s="66"/>
      <c r="K15" s="12">
        <v>7</v>
      </c>
      <c r="L15" s="23" t="s">
        <v>85</v>
      </c>
      <c r="M15" s="12" t="s">
        <v>63</v>
      </c>
      <c r="N15" s="1" t="s">
        <v>64</v>
      </c>
      <c r="O15" s="23" t="s">
        <v>130</v>
      </c>
    </row>
    <row r="16" spans="2:15" ht="20.100000000000001" customHeight="1" x14ac:dyDescent="0.25">
      <c r="B16" s="63"/>
      <c r="C16" s="64"/>
      <c r="D16" s="68"/>
      <c r="E16" s="65"/>
      <c r="F16" s="66"/>
      <c r="G16" s="66"/>
      <c r="H16" s="66"/>
      <c r="N16" s="1" t="s">
        <v>65</v>
      </c>
      <c r="O16" s="23" t="s">
        <v>197</v>
      </c>
    </row>
    <row r="17" spans="2:15" x14ac:dyDescent="0.25">
      <c r="B17" s="47"/>
      <c r="C17" s="33" t="s">
        <v>19</v>
      </c>
      <c r="D17" s="33"/>
      <c r="E17" s="69">
        <f t="shared" ref="E17:G17" si="0">SUM(E8:E16)</f>
        <v>0</v>
      </c>
      <c r="F17" s="69">
        <f t="shared" si="0"/>
        <v>0</v>
      </c>
      <c r="G17" s="69">
        <f t="shared" si="0"/>
        <v>0</v>
      </c>
      <c r="H17" s="69">
        <f>SUM(H8:H16)</f>
        <v>0</v>
      </c>
      <c r="L17" s="23"/>
      <c r="M17" s="12"/>
      <c r="O17" s="23" t="s">
        <v>194</v>
      </c>
    </row>
    <row r="18" spans="2:15" x14ac:dyDescent="0.25">
      <c r="K18" s="23"/>
    </row>
    <row r="19" spans="2:15" x14ac:dyDescent="0.25">
      <c r="F19" s="7"/>
      <c r="G19" s="1" t="s">
        <v>220</v>
      </c>
    </row>
    <row r="20" spans="2:15" x14ac:dyDescent="0.25">
      <c r="F20" s="7"/>
      <c r="G20" s="1" t="s">
        <v>59</v>
      </c>
    </row>
    <row r="21" spans="2:15" x14ac:dyDescent="0.25">
      <c r="F21" s="7"/>
    </row>
    <row r="22" spans="2:15" x14ac:dyDescent="0.25">
      <c r="F22" s="7"/>
    </row>
    <row r="23" spans="2:15" x14ac:dyDescent="0.25">
      <c r="F23" s="7"/>
      <c r="G23" s="20" t="s">
        <v>80</v>
      </c>
    </row>
    <row r="24" spans="2:15" x14ac:dyDescent="0.25">
      <c r="F24" s="7"/>
    </row>
    <row r="25" spans="2:15" x14ac:dyDescent="0.25">
      <c r="F25" s="7"/>
    </row>
    <row r="26" spans="2:15" x14ac:dyDescent="0.25">
      <c r="F26" s="7"/>
      <c r="G26" s="18" t="s">
        <v>92</v>
      </c>
    </row>
    <row r="27" spans="2:15" x14ac:dyDescent="0.25">
      <c r="F27" s="7"/>
      <c r="G27" s="1" t="s">
        <v>93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opLeftCell="A10" zoomScale="90" zoomScaleNormal="90" workbookViewId="0">
      <selection activeCell="G22" sqref="G22"/>
    </sheetView>
  </sheetViews>
  <sheetFormatPr defaultColWidth="9" defaultRowHeight="15" x14ac:dyDescent="0.25"/>
  <cols>
    <col min="1" max="1" width="9" style="1"/>
    <col min="2" max="2" width="6.625" style="1" customWidth="1"/>
    <col min="3" max="3" width="37.25" style="1" customWidth="1"/>
    <col min="4" max="4" width="13.625" style="1" customWidth="1"/>
    <col min="5" max="5" width="14.75" style="1" bestFit="1" customWidth="1"/>
    <col min="6" max="6" width="23.375" style="1" customWidth="1"/>
    <col min="7" max="7" width="22.5" style="1" customWidth="1"/>
    <col min="8" max="8" width="22.125" style="1" customWidth="1"/>
    <col min="9" max="10" width="9" style="1"/>
    <col min="11" max="11" width="4.625" style="1" customWidth="1"/>
    <col min="12" max="12" width="9" style="1"/>
    <col min="13" max="13" width="1.625" style="1" customWidth="1"/>
    <col min="14" max="14" width="2.875" style="1" customWidth="1"/>
    <col min="15" max="16384" width="9" style="1"/>
  </cols>
  <sheetData>
    <row r="2" spans="2:15" x14ac:dyDescent="0.25">
      <c r="H2" s="28" t="s">
        <v>57</v>
      </c>
    </row>
    <row r="4" spans="2:15" ht="15.75" x14ac:dyDescent="0.25">
      <c r="B4" s="102" t="s">
        <v>166</v>
      </c>
      <c r="C4" s="102"/>
      <c r="D4" s="102"/>
      <c r="E4" s="102"/>
      <c r="F4" s="102"/>
      <c r="G4" s="102"/>
      <c r="H4" s="102"/>
    </row>
    <row r="5" spans="2:15" ht="22.7" customHeight="1" x14ac:dyDescent="0.25"/>
    <row r="6" spans="2:15" ht="63" customHeight="1" x14ac:dyDescent="0.3">
      <c r="B6" s="37" t="s">
        <v>1</v>
      </c>
      <c r="C6" s="37" t="s">
        <v>34</v>
      </c>
      <c r="D6" s="37" t="s">
        <v>35</v>
      </c>
      <c r="E6" s="37" t="s">
        <v>36</v>
      </c>
      <c r="F6" s="37" t="s">
        <v>167</v>
      </c>
      <c r="G6" s="37" t="s">
        <v>168</v>
      </c>
      <c r="H6" s="37" t="s">
        <v>169</v>
      </c>
      <c r="K6" s="38" t="s">
        <v>127</v>
      </c>
      <c r="L6" s="16"/>
      <c r="M6" s="16"/>
      <c r="N6" s="16"/>
    </row>
    <row r="7" spans="2:15" x14ac:dyDescent="0.25"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 t="s">
        <v>37</v>
      </c>
      <c r="H7" s="29">
        <v>7</v>
      </c>
    </row>
    <row r="8" spans="2:15" ht="33" customHeight="1" x14ac:dyDescent="0.25">
      <c r="B8" s="63">
        <v>1</v>
      </c>
      <c r="C8" s="64" t="s">
        <v>138</v>
      </c>
      <c r="D8" s="65">
        <v>10000</v>
      </c>
      <c r="E8" s="58"/>
      <c r="F8" s="58"/>
      <c r="G8" s="58">
        <f>E8-F8</f>
        <v>0</v>
      </c>
      <c r="H8" s="58"/>
      <c r="K8" s="12" t="s">
        <v>61</v>
      </c>
      <c r="L8" s="23" t="s">
        <v>110</v>
      </c>
      <c r="M8" s="12" t="s">
        <v>63</v>
      </c>
      <c r="N8" s="23" t="s">
        <v>215</v>
      </c>
    </row>
    <row r="9" spans="2:15" ht="39.75" customHeight="1" x14ac:dyDescent="0.25">
      <c r="B9" s="63">
        <v>2</v>
      </c>
      <c r="C9" s="64" t="s">
        <v>139</v>
      </c>
      <c r="D9" s="65">
        <v>5000</v>
      </c>
      <c r="E9" s="57"/>
      <c r="F9" s="58"/>
      <c r="G9" s="58">
        <f t="shared" ref="G9:G11" si="0">E9-F9</f>
        <v>0</v>
      </c>
      <c r="H9" s="58"/>
      <c r="K9" s="12" t="s">
        <v>69</v>
      </c>
      <c r="L9" s="23" t="s">
        <v>62</v>
      </c>
      <c r="M9" s="12" t="s">
        <v>63</v>
      </c>
      <c r="N9" s="23" t="s">
        <v>121</v>
      </c>
    </row>
    <row r="10" spans="2:15" ht="24.95" customHeight="1" x14ac:dyDescent="0.25">
      <c r="B10" s="63">
        <v>3</v>
      </c>
      <c r="C10" s="64" t="s">
        <v>140</v>
      </c>
      <c r="D10" s="67">
        <v>3000</v>
      </c>
      <c r="E10" s="59"/>
      <c r="F10" s="58"/>
      <c r="G10" s="58">
        <f t="shared" si="0"/>
        <v>0</v>
      </c>
      <c r="H10" s="58"/>
      <c r="K10" s="12" t="s">
        <v>72</v>
      </c>
      <c r="L10" s="23" t="s">
        <v>70</v>
      </c>
      <c r="M10" s="12" t="s">
        <v>63</v>
      </c>
      <c r="N10" s="23" t="s">
        <v>122</v>
      </c>
    </row>
    <row r="11" spans="2:15" ht="24.95" customHeight="1" x14ac:dyDescent="0.25">
      <c r="B11" s="63">
        <v>4</v>
      </c>
      <c r="C11" s="64" t="s">
        <v>214</v>
      </c>
      <c r="D11" s="65"/>
      <c r="E11" s="57"/>
      <c r="F11" s="58"/>
      <c r="G11" s="58">
        <f t="shared" si="0"/>
        <v>0</v>
      </c>
      <c r="H11" s="58"/>
      <c r="K11" s="12" t="s">
        <v>75</v>
      </c>
      <c r="L11" s="23" t="s">
        <v>73</v>
      </c>
      <c r="M11" s="12" t="s">
        <v>63</v>
      </c>
      <c r="N11" s="23" t="s">
        <v>219</v>
      </c>
    </row>
    <row r="12" spans="2:15" ht="24.95" customHeight="1" x14ac:dyDescent="0.25">
      <c r="B12" s="63"/>
      <c r="C12" s="64" t="s">
        <v>212</v>
      </c>
      <c r="D12" s="65"/>
      <c r="E12" s="57"/>
      <c r="F12" s="58"/>
      <c r="G12" s="58"/>
      <c r="H12" s="58"/>
      <c r="N12" s="23" t="s">
        <v>123</v>
      </c>
    </row>
    <row r="13" spans="2:15" ht="20.100000000000001" customHeight="1" x14ac:dyDescent="0.25">
      <c r="B13" s="55"/>
      <c r="C13" s="56"/>
      <c r="D13" s="57"/>
      <c r="E13" s="57"/>
      <c r="F13" s="58"/>
      <c r="G13" s="58"/>
      <c r="H13" s="58"/>
      <c r="K13" s="12" t="s">
        <v>79</v>
      </c>
      <c r="L13" s="23" t="s">
        <v>76</v>
      </c>
      <c r="M13" s="12" t="s">
        <v>63</v>
      </c>
      <c r="N13" s="23" t="s">
        <v>64</v>
      </c>
      <c r="O13" s="23" t="s">
        <v>217</v>
      </c>
    </row>
    <row r="14" spans="2:15" ht="20.100000000000001" customHeight="1" x14ac:dyDescent="0.25">
      <c r="B14" s="55"/>
      <c r="C14" s="56"/>
      <c r="D14" s="57"/>
      <c r="E14" s="57"/>
      <c r="F14" s="58"/>
      <c r="G14" s="58"/>
      <c r="H14" s="58"/>
      <c r="K14" s="12" t="s">
        <v>84</v>
      </c>
      <c r="L14" s="23" t="s">
        <v>82</v>
      </c>
      <c r="M14" s="12" t="s">
        <v>63</v>
      </c>
      <c r="N14" s="23" t="s">
        <v>64</v>
      </c>
      <c r="O14" s="23" t="s">
        <v>218</v>
      </c>
    </row>
    <row r="15" spans="2:15" ht="20.100000000000001" customHeight="1" x14ac:dyDescent="0.25">
      <c r="B15" s="55"/>
      <c r="C15" s="56"/>
      <c r="D15" s="57"/>
      <c r="E15" s="57"/>
      <c r="F15" s="60"/>
      <c r="G15" s="58"/>
      <c r="H15" s="58"/>
      <c r="N15" s="23" t="s">
        <v>65</v>
      </c>
      <c r="O15" s="23" t="s">
        <v>198</v>
      </c>
    </row>
    <row r="16" spans="2:15" ht="20.100000000000001" customHeight="1" x14ac:dyDescent="0.25">
      <c r="B16" s="55"/>
      <c r="C16" s="56"/>
      <c r="D16" s="57"/>
      <c r="E16" s="57"/>
      <c r="F16" s="60"/>
      <c r="G16" s="58"/>
      <c r="H16" s="58"/>
      <c r="O16" s="23" t="s">
        <v>194</v>
      </c>
    </row>
    <row r="17" spans="2:14" ht="20.100000000000001" customHeight="1" x14ac:dyDescent="0.25">
      <c r="B17" s="55"/>
      <c r="C17" s="56"/>
      <c r="D17" s="61"/>
      <c r="E17" s="57"/>
      <c r="F17" s="60"/>
      <c r="G17" s="58"/>
      <c r="H17" s="58"/>
      <c r="K17" s="23" t="s">
        <v>137</v>
      </c>
      <c r="L17" s="23"/>
      <c r="M17" s="12"/>
      <c r="N17" s="23"/>
    </row>
    <row r="18" spans="2:14" ht="20.100000000000001" customHeight="1" x14ac:dyDescent="0.25">
      <c r="B18" s="47"/>
      <c r="C18" s="33" t="s">
        <v>19</v>
      </c>
      <c r="D18" s="49"/>
      <c r="E18" s="62">
        <f t="shared" ref="E18:G18" si="1">SUM(E8:E17)</f>
        <v>0</v>
      </c>
      <c r="F18" s="62">
        <f t="shared" si="1"/>
        <v>0</v>
      </c>
      <c r="G18" s="62">
        <f t="shared" si="1"/>
        <v>0</v>
      </c>
      <c r="H18" s="62">
        <f>SUM(H8:H17)</f>
        <v>0</v>
      </c>
    </row>
    <row r="20" spans="2:14" x14ac:dyDescent="0.25">
      <c r="F20" s="7"/>
    </row>
    <row r="21" spans="2:14" x14ac:dyDescent="0.25">
      <c r="F21" s="7"/>
    </row>
    <row r="22" spans="2:14" x14ac:dyDescent="0.25">
      <c r="F22" s="7"/>
      <c r="G22" s="1" t="s">
        <v>220</v>
      </c>
    </row>
    <row r="23" spans="2:14" x14ac:dyDescent="0.25">
      <c r="F23" s="7"/>
      <c r="G23" s="1" t="s">
        <v>59</v>
      </c>
    </row>
    <row r="24" spans="2:14" x14ac:dyDescent="0.25">
      <c r="F24" s="7"/>
    </row>
    <row r="25" spans="2:14" x14ac:dyDescent="0.25">
      <c r="F25" s="7"/>
    </row>
    <row r="26" spans="2:14" x14ac:dyDescent="0.25">
      <c r="F26" s="7"/>
      <c r="G26" s="20" t="s">
        <v>80</v>
      </c>
    </row>
    <row r="27" spans="2:14" x14ac:dyDescent="0.25">
      <c r="F27" s="7"/>
    </row>
    <row r="28" spans="2:14" x14ac:dyDescent="0.25">
      <c r="F28" s="7"/>
    </row>
    <row r="29" spans="2:14" x14ac:dyDescent="0.25">
      <c r="G29" s="18" t="s">
        <v>92</v>
      </c>
    </row>
    <row r="30" spans="2:14" x14ac:dyDescent="0.25">
      <c r="G30" s="1" t="s">
        <v>60</v>
      </c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Lamp 1</vt:lpstr>
      <vt:lpstr>Lamp 2</vt:lpstr>
      <vt:lpstr>Lamp 3</vt:lpstr>
      <vt:lpstr>Lamp 4</vt:lpstr>
      <vt:lpstr>Lamp 5</vt:lpstr>
      <vt:lpstr>Lamp 6</vt:lpstr>
      <vt:lpstr>Lamp 7</vt:lpstr>
      <vt:lpstr>Lamp 8</vt:lpstr>
      <vt:lpstr>Lamp 9</vt:lpstr>
      <vt:lpstr>'Lamp 1'!Print_Area</vt:lpstr>
      <vt:lpstr>'Lamp 2'!Print_Area</vt:lpstr>
      <vt:lpstr>'Lamp 3'!Print_Area</vt:lpstr>
      <vt:lpstr>'Lamp 4'!Print_Area</vt:lpstr>
      <vt:lpstr>'Lamp 6'!Print_Area</vt:lpstr>
      <vt:lpstr>'Lamp 7'!Print_Area</vt:lpstr>
      <vt:lpstr>'Lamp 8'!Print_Area</vt:lpstr>
      <vt:lpstr>'Lamp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AMEHT</dc:creator>
  <cp:lastModifiedBy>RENI KARTINI</cp:lastModifiedBy>
  <cp:lastPrinted>2017-03-09T17:13:31Z</cp:lastPrinted>
  <dcterms:created xsi:type="dcterms:W3CDTF">2017-03-06T02:43:32Z</dcterms:created>
  <dcterms:modified xsi:type="dcterms:W3CDTF">2018-02-15T02:09:58Z</dcterms:modified>
</cp:coreProperties>
</file>